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f-nwc04fs01.intra.pref.yamaguchi.lg.jp\00000_山口県\05060_長寿社会課\040_施設班\00施設班共有\001-1-1_高齢者プラン（施設班分）\９次プラン\02-1_事業量調査\02_事業量調査（市町・健福）\02-1_調査依頼（市町）\"/>
    </mc:Choice>
  </mc:AlternateContent>
  <xr:revisionPtr revIDLastSave="0" documentId="13_ncr:1_{79082925-8470-408D-B9C4-E68ABD740A8D}" xr6:coauthVersionLast="47" xr6:coauthVersionMax="47" xr10:uidLastSave="{00000000-0000-0000-0000-000000000000}"/>
  <bookViews>
    <workbookView xWindow="390" yWindow="390" windowWidth="14445" windowHeight="15480" xr2:uid="{DA6377BE-B52C-4118-854F-79D3DFA279CA}"/>
  </bookViews>
  <sheets>
    <sheet name="別紙様式１（見込量集計表）〇〇市" sheetId="2" r:id="rId1"/>
    <sheet name="別紙様式２（施設整備計画）○○市" sheetId="5" r:id="rId2"/>
    <sheet name="別紙様式３（整備見込量（補助金））〇〇市" sheetId="3" r:id="rId3"/>
    <sheet name="④施設・居住系サービス定員数（R8.3.31時点）" sheetId="6" r:id="rId4"/>
  </sheets>
  <definedNames>
    <definedName name="_xlnm.Print_Area" localSheetId="3">'④施設・居住系サービス定員数（R8.3.31時点）'!$A$1:$AE$34</definedName>
    <definedName name="_xlnm.Print_Area" localSheetId="0">'別紙様式１（見込量集計表）〇〇市'!$A$1:$Q$81</definedName>
    <definedName name="_xlnm.Print_Area" localSheetId="1">'別紙様式２（施設整備計画）○○市'!$A$1:$M$57</definedName>
    <definedName name="_xlnm.Print_Area" localSheetId="2">'別紙様式３（整備見込量（補助金））〇〇市'!$A$1:$Q$148</definedName>
    <definedName name="_xlnm.Print_Titles" localSheetId="0">'別紙様式１（見込量集計表）〇〇市'!$4:$5</definedName>
    <definedName name="_xlnm.Print_Titles" localSheetId="2">'別紙様式３（整備見込量（補助金））〇〇市'!$4:$6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8" i="5" l="1"/>
  <c r="M8" i="5" s="1"/>
  <c r="L7" i="5"/>
  <c r="L12" i="5" s="1"/>
  <c r="G18" i="5"/>
  <c r="F18" i="5"/>
  <c r="H17" i="5"/>
  <c r="H16" i="5"/>
  <c r="H15" i="5"/>
  <c r="H10" i="5"/>
  <c r="H13" i="5"/>
  <c r="M13" i="5"/>
  <c r="M11" i="5"/>
  <c r="M9" i="5"/>
  <c r="M7" i="5"/>
  <c r="G37" i="5"/>
  <c r="O20" i="3"/>
  <c r="P20" i="3"/>
  <c r="F7" i="5"/>
  <c r="F12" i="5" s="1"/>
  <c r="P100" i="3"/>
  <c r="O100" i="3"/>
  <c r="P99" i="3"/>
  <c r="O99" i="3"/>
  <c r="P98" i="3"/>
  <c r="O98" i="3"/>
  <c r="P97" i="3"/>
  <c r="O97" i="3"/>
  <c r="P96" i="3"/>
  <c r="O96" i="3"/>
  <c r="P95" i="3"/>
  <c r="O95" i="3"/>
  <c r="P86" i="3"/>
  <c r="O86" i="3"/>
  <c r="P85" i="3"/>
  <c r="O85" i="3"/>
  <c r="P84" i="3"/>
  <c r="O84" i="3"/>
  <c r="P83" i="3"/>
  <c r="O83" i="3"/>
  <c r="P82" i="3"/>
  <c r="O82" i="3"/>
  <c r="P81" i="3"/>
  <c r="O81" i="3"/>
  <c r="P80" i="3"/>
  <c r="O80" i="3"/>
  <c r="P79" i="3"/>
  <c r="O79" i="3"/>
  <c r="P78" i="3"/>
  <c r="O78" i="3"/>
  <c r="P77" i="3"/>
  <c r="O77" i="3"/>
  <c r="P76" i="3"/>
  <c r="O76" i="3"/>
  <c r="P75" i="3"/>
  <c r="O75" i="3"/>
  <c r="P74" i="3"/>
  <c r="O74" i="3"/>
  <c r="P73" i="3"/>
  <c r="O73" i="3"/>
  <c r="P72" i="3"/>
  <c r="O72" i="3"/>
  <c r="P71" i="3"/>
  <c r="O71" i="3"/>
  <c r="P70" i="3"/>
  <c r="O70" i="3"/>
  <c r="P69" i="3"/>
  <c r="O69" i="3"/>
  <c r="P68" i="3"/>
  <c r="O68" i="3"/>
  <c r="P66" i="3"/>
  <c r="O66" i="3"/>
  <c r="P65" i="3"/>
  <c r="O65" i="3"/>
  <c r="P64" i="3"/>
  <c r="O64" i="3"/>
  <c r="P63" i="3"/>
  <c r="O63" i="3"/>
  <c r="P62" i="3"/>
  <c r="O62" i="3"/>
  <c r="P61" i="3"/>
  <c r="O61" i="3"/>
  <c r="P60" i="3"/>
  <c r="O60" i="3"/>
  <c r="P59" i="3"/>
  <c r="O59" i="3"/>
  <c r="P58" i="3"/>
  <c r="O58" i="3"/>
  <c r="P57" i="3"/>
  <c r="O57" i="3"/>
  <c r="P56" i="3"/>
  <c r="O56" i="3"/>
  <c r="P55" i="3"/>
  <c r="O55" i="3"/>
  <c r="P54" i="3"/>
  <c r="O54" i="3"/>
  <c r="P53" i="3"/>
  <c r="O53" i="3"/>
  <c r="O47" i="3"/>
  <c r="P51" i="3"/>
  <c r="O51" i="3"/>
  <c r="P50" i="3"/>
  <c r="O50" i="3"/>
  <c r="P49" i="3"/>
  <c r="O49" i="3"/>
  <c r="P48" i="3"/>
  <c r="O48" i="3"/>
  <c r="P47" i="3"/>
  <c r="P45" i="3"/>
  <c r="O45" i="3"/>
  <c r="P44" i="3"/>
  <c r="O44" i="3"/>
  <c r="P43" i="3"/>
  <c r="O43" i="3"/>
  <c r="P42" i="3"/>
  <c r="O42" i="3"/>
  <c r="P41" i="3"/>
  <c r="O41" i="3"/>
  <c r="P39" i="3"/>
  <c r="O39" i="3"/>
  <c r="P38" i="3"/>
  <c r="O38" i="3"/>
  <c r="P37" i="3"/>
  <c r="O37" i="3"/>
  <c r="P36" i="3"/>
  <c r="O36" i="3"/>
  <c r="P35" i="3"/>
  <c r="O35" i="3"/>
  <c r="O23" i="3"/>
  <c r="O101" i="3"/>
  <c r="E24" i="3"/>
  <c r="P23" i="3"/>
  <c r="K22" i="3"/>
  <c r="E19" i="3"/>
  <c r="E7" i="3"/>
  <c r="J7" i="3"/>
  <c r="O93" i="3"/>
  <c r="O90" i="3"/>
  <c r="P89" i="3"/>
  <c r="O89" i="3"/>
  <c r="O88" i="3"/>
  <c r="P87" i="3"/>
  <c r="O87" i="3"/>
  <c r="P17" i="2"/>
  <c r="P16" i="2"/>
  <c r="P14" i="2"/>
  <c r="P13" i="2"/>
  <c r="P12" i="2"/>
  <c r="P10" i="2"/>
  <c r="P9" i="2"/>
  <c r="P8" i="2"/>
  <c r="P7" i="2"/>
  <c r="O64" i="2"/>
  <c r="O63" i="2"/>
  <c r="O62" i="2"/>
  <c r="O61" i="2"/>
  <c r="O60" i="2"/>
  <c r="O59" i="2"/>
  <c r="O58" i="2"/>
  <c r="O57" i="2"/>
  <c r="O56" i="2"/>
  <c r="O55" i="2"/>
  <c r="O54" i="2"/>
  <c r="O53" i="2"/>
  <c r="O51" i="2"/>
  <c r="O50" i="2"/>
  <c r="O49" i="2"/>
  <c r="O47" i="2"/>
  <c r="O46" i="2"/>
  <c r="O45" i="2"/>
  <c r="O43" i="2"/>
  <c r="O42" i="2"/>
  <c r="O41" i="2"/>
  <c r="O40" i="2"/>
  <c r="O39" i="2"/>
  <c r="O38" i="2"/>
  <c r="O37" i="2"/>
  <c r="O36" i="2"/>
  <c r="O33" i="2"/>
  <c r="O32" i="2"/>
  <c r="O30" i="2"/>
  <c r="O27" i="2"/>
  <c r="O26" i="2"/>
  <c r="O25" i="2" s="1"/>
  <c r="O24" i="2"/>
  <c r="O23" i="2"/>
  <c r="O21" i="2"/>
  <c r="O20" i="2"/>
  <c r="O18" i="2"/>
  <c r="O17" i="2"/>
  <c r="O16" i="2"/>
  <c r="O14" i="2"/>
  <c r="O13" i="2"/>
  <c r="O12" i="2"/>
  <c r="O10" i="2"/>
  <c r="O9" i="2"/>
  <c r="O8" i="2"/>
  <c r="O7" i="2"/>
  <c r="F19" i="3"/>
  <c r="H14" i="5" l="1"/>
  <c r="H12" i="5"/>
  <c r="M10" i="5"/>
  <c r="O22" i="2"/>
  <c r="O19" i="2"/>
  <c r="M7" i="6" l="1"/>
  <c r="P7" i="6" s="1"/>
  <c r="K16" i="5" l="1"/>
  <c r="K41" i="5" l="1"/>
  <c r="K42" i="5"/>
  <c r="K43" i="5"/>
  <c r="K44" i="5"/>
  <c r="J41" i="5"/>
  <c r="J42" i="5"/>
  <c r="J43" i="5"/>
  <c r="J44" i="5"/>
  <c r="I41" i="5"/>
  <c r="I42" i="5"/>
  <c r="I43" i="5"/>
  <c r="I44" i="5"/>
  <c r="G42" i="5"/>
  <c r="G43" i="5"/>
  <c r="G44" i="5"/>
  <c r="L44" i="5" l="1"/>
  <c r="L43" i="5"/>
  <c r="N22" i="3"/>
  <c r="M22" i="3"/>
  <c r="L22" i="3"/>
  <c r="N28" i="3"/>
  <c r="M28" i="3"/>
  <c r="L28" i="3"/>
  <c r="K28" i="3"/>
  <c r="J28" i="3"/>
  <c r="I28" i="3"/>
  <c r="F28" i="3"/>
  <c r="E28" i="3"/>
  <c r="N26" i="3"/>
  <c r="M26" i="3"/>
  <c r="L26" i="3"/>
  <c r="K26" i="3"/>
  <c r="J26" i="3"/>
  <c r="I26" i="3"/>
  <c r="F26" i="3"/>
  <c r="P60" i="2"/>
  <c r="P59" i="2"/>
  <c r="E26" i="3"/>
  <c r="O28" i="3" l="1"/>
  <c r="P28" i="3"/>
  <c r="P26" i="3"/>
  <c r="M33" i="3"/>
  <c r="K33" i="3"/>
  <c r="I33" i="3"/>
  <c r="E33" i="3"/>
  <c r="K24" i="3"/>
  <c r="L24" i="3"/>
  <c r="M24" i="3"/>
  <c r="F22" i="3"/>
  <c r="N19" i="3"/>
  <c r="M19" i="3"/>
  <c r="L19" i="3"/>
  <c r="K19" i="3"/>
  <c r="J19" i="3"/>
  <c r="I19" i="3"/>
  <c r="N24" i="3"/>
  <c r="J24" i="3"/>
  <c r="I24" i="3"/>
  <c r="F24" i="3"/>
  <c r="I15" i="3"/>
  <c r="J15" i="3"/>
  <c r="K15" i="3"/>
  <c r="L15" i="3"/>
  <c r="M15" i="3"/>
  <c r="N15" i="3"/>
  <c r="F15" i="3"/>
  <c r="E15" i="3"/>
  <c r="H6" i="2"/>
  <c r="I6" i="2"/>
  <c r="J6" i="2"/>
  <c r="K6" i="2"/>
  <c r="L6" i="2"/>
  <c r="M6" i="2"/>
  <c r="N6" i="2"/>
  <c r="G6" i="2"/>
  <c r="I7" i="3"/>
  <c r="P6" i="2" l="1"/>
  <c r="O33" i="3"/>
  <c r="G38" i="5"/>
  <c r="K37" i="5"/>
  <c r="J37" i="5"/>
  <c r="I37" i="5"/>
  <c r="N48" i="2"/>
  <c r="K30" i="5" s="1"/>
  <c r="K29" i="5"/>
  <c r="J29" i="5"/>
  <c r="I29" i="5"/>
  <c r="G29" i="5"/>
  <c r="H35" i="2"/>
  <c r="K40" i="5"/>
  <c r="J40" i="5"/>
  <c r="I40" i="5"/>
  <c r="G40" i="5"/>
  <c r="K39" i="5"/>
  <c r="J39" i="5"/>
  <c r="I39" i="5"/>
  <c r="G39" i="5"/>
  <c r="L42" i="5" l="1"/>
  <c r="L39" i="5"/>
  <c r="L40" i="5"/>
  <c r="G11" i="2"/>
  <c r="G15" i="2"/>
  <c r="G19" i="2"/>
  <c r="H22" i="2"/>
  <c r="I22" i="2"/>
  <c r="I22" i="3" s="1"/>
  <c r="O22" i="3" s="1"/>
  <c r="J22" i="2"/>
  <c r="J22" i="3" s="1"/>
  <c r="P22" i="3" s="1"/>
  <c r="K22" i="2"/>
  <c r="L22" i="2"/>
  <c r="M22" i="2"/>
  <c r="N22" i="2"/>
  <c r="G22" i="2"/>
  <c r="E22" i="3" s="1"/>
  <c r="H25" i="2"/>
  <c r="I25" i="2"/>
  <c r="J25" i="2"/>
  <c r="K25" i="2"/>
  <c r="L25" i="2"/>
  <c r="M25" i="2"/>
  <c r="N25" i="2"/>
  <c r="G25" i="2"/>
  <c r="E25" i="3" s="1"/>
  <c r="H19" i="2"/>
  <c r="I19" i="2"/>
  <c r="J19" i="2"/>
  <c r="I11" i="5" s="1"/>
  <c r="K19" i="2"/>
  <c r="L19" i="2"/>
  <c r="M19" i="2"/>
  <c r="N19" i="2"/>
  <c r="K11" i="5" s="1"/>
  <c r="J11" i="5" l="1"/>
  <c r="G11" i="5"/>
  <c r="H11" i="5" l="1"/>
  <c r="L11" i="5" l="1"/>
  <c r="AE33" i="6" l="1"/>
  <c r="AD33" i="6"/>
  <c r="AE30" i="6"/>
  <c r="AD30" i="6"/>
  <c r="AE28" i="6"/>
  <c r="AD28" i="6"/>
  <c r="AE26" i="6"/>
  <c r="AD26" i="6"/>
  <c r="AE22" i="6"/>
  <c r="AD22" i="6"/>
  <c r="AE19" i="6"/>
  <c r="AD19" i="6"/>
  <c r="AE15" i="6"/>
  <c r="AD15" i="6"/>
  <c r="AE9" i="6"/>
  <c r="AD9" i="6"/>
  <c r="AD34" i="6" l="1"/>
  <c r="AE34" i="6"/>
  <c r="AC33" i="6" l="1"/>
  <c r="AB33" i="6"/>
  <c r="AC30" i="6"/>
  <c r="AB30" i="6"/>
  <c r="AC28" i="6"/>
  <c r="AB28" i="6"/>
  <c r="AC26" i="6"/>
  <c r="AB26" i="6"/>
  <c r="AC22" i="6"/>
  <c r="AB22" i="6"/>
  <c r="AC19" i="6"/>
  <c r="AB19" i="6"/>
  <c r="AC15" i="6"/>
  <c r="AB15" i="6"/>
  <c r="AC9" i="6"/>
  <c r="AB9" i="6"/>
  <c r="AB34" i="6" l="1"/>
  <c r="AC34" i="6"/>
  <c r="X14" i="6" l="1"/>
  <c r="H33" i="6" l="1"/>
  <c r="H30" i="6"/>
  <c r="H28" i="6"/>
  <c r="H26" i="6"/>
  <c r="H22" i="6"/>
  <c r="H19" i="6"/>
  <c r="H15" i="6"/>
  <c r="H9" i="6"/>
  <c r="H34" i="6" l="1"/>
  <c r="G28" i="2"/>
  <c r="G29" i="2"/>
  <c r="H29" i="2"/>
  <c r="P27" i="2" l="1"/>
  <c r="P26" i="2"/>
  <c r="P24" i="2"/>
  <c r="P23" i="2"/>
  <c r="P22" i="2" l="1"/>
  <c r="P25" i="2"/>
  <c r="P21" i="2" l="1"/>
  <c r="P20" i="2"/>
  <c r="P19" i="2" l="1"/>
  <c r="E27" i="3"/>
  <c r="J25" i="3"/>
  <c r="J38" i="5"/>
  <c r="J32" i="5"/>
  <c r="J16" i="5"/>
  <c r="I16" i="5"/>
  <c r="G16" i="5"/>
  <c r="N7" i="3"/>
  <c r="M7" i="3"/>
  <c r="L7" i="3"/>
  <c r="K7" i="3"/>
  <c r="F14" i="5"/>
  <c r="K26" i="5"/>
  <c r="J26" i="5"/>
  <c r="I26" i="5"/>
  <c r="M27" i="3"/>
  <c r="K27" i="3"/>
  <c r="I27" i="3"/>
  <c r="I32" i="3"/>
  <c r="M32" i="3"/>
  <c r="K32" i="3"/>
  <c r="E32" i="3"/>
  <c r="I31" i="3"/>
  <c r="M31" i="3"/>
  <c r="K31" i="3"/>
  <c r="E31" i="3"/>
  <c r="I30" i="3"/>
  <c r="M30" i="3"/>
  <c r="K30" i="3"/>
  <c r="E30" i="3"/>
  <c r="J21" i="3"/>
  <c r="I21" i="3"/>
  <c r="N21" i="3"/>
  <c r="M21" i="3"/>
  <c r="L21" i="3"/>
  <c r="K21" i="3"/>
  <c r="F21" i="3"/>
  <c r="E21" i="3"/>
  <c r="I29" i="3"/>
  <c r="M29" i="3"/>
  <c r="K29" i="3"/>
  <c r="E29" i="3"/>
  <c r="I25" i="3"/>
  <c r="N25" i="3"/>
  <c r="M25" i="3"/>
  <c r="L25" i="3"/>
  <c r="K25" i="3"/>
  <c r="F25" i="3"/>
  <c r="I17" i="3"/>
  <c r="M17" i="3"/>
  <c r="K17" i="3"/>
  <c r="E17" i="3"/>
  <c r="F7" i="3"/>
  <c r="G41" i="5"/>
  <c r="K38" i="5"/>
  <c r="I38" i="5"/>
  <c r="K32" i="5"/>
  <c r="I32" i="5"/>
  <c r="G32" i="5"/>
  <c r="H32" i="5" s="1"/>
  <c r="K15" i="5"/>
  <c r="J15" i="5"/>
  <c r="K17" i="5"/>
  <c r="J17" i="5"/>
  <c r="I17" i="5"/>
  <c r="G17" i="5"/>
  <c r="G15" i="5"/>
  <c r="I15" i="5"/>
  <c r="N52" i="2"/>
  <c r="K31" i="5" s="1"/>
  <c r="M52" i="2"/>
  <c r="L52" i="2"/>
  <c r="J31" i="5" s="1"/>
  <c r="K52" i="2"/>
  <c r="J52" i="2"/>
  <c r="I31" i="5" s="1"/>
  <c r="I52" i="2"/>
  <c r="H28" i="2"/>
  <c r="F11" i="3" s="1"/>
  <c r="E11" i="3"/>
  <c r="G26" i="5"/>
  <c r="H26" i="5" s="1"/>
  <c r="K13" i="5"/>
  <c r="J13" i="5"/>
  <c r="I13" i="5"/>
  <c r="G13" i="5"/>
  <c r="AA15" i="6"/>
  <c r="X27" i="6"/>
  <c r="Z7" i="6"/>
  <c r="X7" i="6" s="1"/>
  <c r="Z21" i="6"/>
  <c r="X21" i="6" s="1"/>
  <c r="Z20" i="6"/>
  <c r="X20" i="6" s="1"/>
  <c r="X23" i="6"/>
  <c r="V28" i="6"/>
  <c r="V9" i="6"/>
  <c r="X32" i="6"/>
  <c r="X31" i="6"/>
  <c r="X29" i="6"/>
  <c r="X25" i="6"/>
  <c r="X24" i="6"/>
  <c r="X18" i="6"/>
  <c r="X17" i="6"/>
  <c r="X16" i="6"/>
  <c r="X13" i="6"/>
  <c r="X12" i="6"/>
  <c r="X11" i="6"/>
  <c r="X10" i="6"/>
  <c r="X8" i="6"/>
  <c r="AA33" i="6"/>
  <c r="Z33" i="6"/>
  <c r="AA30" i="6"/>
  <c r="Z30" i="6"/>
  <c r="AA28" i="6"/>
  <c r="AA26" i="6"/>
  <c r="Z26" i="6"/>
  <c r="AA22" i="6"/>
  <c r="AA19" i="6"/>
  <c r="Z19" i="6"/>
  <c r="Z15" i="6"/>
  <c r="AA9" i="6"/>
  <c r="Y33" i="6"/>
  <c r="Y30" i="6"/>
  <c r="Y28" i="6"/>
  <c r="Y26" i="6"/>
  <c r="Y22" i="6"/>
  <c r="Y9" i="6"/>
  <c r="V22" i="6"/>
  <c r="V26" i="6"/>
  <c r="V30" i="6"/>
  <c r="V33" i="6"/>
  <c r="W33" i="6"/>
  <c r="W30" i="6"/>
  <c r="W28" i="6"/>
  <c r="W26" i="6"/>
  <c r="W22" i="6"/>
  <c r="W19" i="6"/>
  <c r="W15" i="6"/>
  <c r="W9" i="6"/>
  <c r="N11" i="2"/>
  <c r="M11" i="2"/>
  <c r="L11" i="2"/>
  <c r="K11" i="2"/>
  <c r="J11" i="2"/>
  <c r="I11" i="2"/>
  <c r="H11" i="2"/>
  <c r="G9" i="5" s="1"/>
  <c r="H9" i="5" s="1"/>
  <c r="N35" i="2"/>
  <c r="M35" i="2"/>
  <c r="L35" i="2"/>
  <c r="K35" i="2"/>
  <c r="J35" i="2"/>
  <c r="I35" i="2"/>
  <c r="H29" i="5"/>
  <c r="N34" i="2"/>
  <c r="M34" i="2"/>
  <c r="L34" i="2"/>
  <c r="K34" i="2"/>
  <c r="J34" i="2"/>
  <c r="I28" i="5" s="1"/>
  <c r="I34" i="2"/>
  <c r="H34" i="2"/>
  <c r="G28" i="5" s="1"/>
  <c r="H28" i="5" s="1"/>
  <c r="G35" i="2"/>
  <c r="G34" i="2"/>
  <c r="N15" i="2"/>
  <c r="K10" i="5" s="1"/>
  <c r="M15" i="2"/>
  <c r="L15" i="2"/>
  <c r="J10" i="5" s="1"/>
  <c r="K15" i="2"/>
  <c r="J15" i="2"/>
  <c r="I10" i="5" s="1"/>
  <c r="I15" i="2"/>
  <c r="H15" i="2"/>
  <c r="G10" i="5" s="1"/>
  <c r="L48" i="2"/>
  <c r="J30" i="5" s="1"/>
  <c r="J48" i="2"/>
  <c r="I30" i="5" s="1"/>
  <c r="M48" i="2"/>
  <c r="K48" i="2"/>
  <c r="I48" i="2"/>
  <c r="O33" i="6"/>
  <c r="N33" i="6"/>
  <c r="L33" i="6"/>
  <c r="K33" i="6"/>
  <c r="J33" i="6"/>
  <c r="I33" i="6"/>
  <c r="G33" i="6"/>
  <c r="E33" i="6"/>
  <c r="D33" i="6"/>
  <c r="C33" i="6"/>
  <c r="B33" i="6"/>
  <c r="M32" i="6"/>
  <c r="P32" i="6" s="1"/>
  <c r="F32" i="6"/>
  <c r="M31" i="6"/>
  <c r="P31" i="6" s="1"/>
  <c r="R31" i="6" s="1"/>
  <c r="F31" i="6"/>
  <c r="O30" i="6"/>
  <c r="N30" i="6"/>
  <c r="L30" i="6"/>
  <c r="K30" i="6"/>
  <c r="J30" i="6"/>
  <c r="I30" i="6"/>
  <c r="G30" i="6"/>
  <c r="E30" i="6"/>
  <c r="D30" i="6"/>
  <c r="C30" i="6"/>
  <c r="B30" i="6"/>
  <c r="M29" i="6"/>
  <c r="M30" i="6" s="1"/>
  <c r="F29" i="6"/>
  <c r="F30" i="6" s="1"/>
  <c r="O28" i="6"/>
  <c r="N28" i="6"/>
  <c r="L28" i="6"/>
  <c r="K28" i="6"/>
  <c r="J28" i="6"/>
  <c r="I28" i="6"/>
  <c r="G28" i="6"/>
  <c r="E28" i="6"/>
  <c r="D28" i="6"/>
  <c r="C28" i="6"/>
  <c r="B28" i="6"/>
  <c r="M27" i="6"/>
  <c r="M28" i="6" s="1"/>
  <c r="F27" i="6"/>
  <c r="F28" i="6" s="1"/>
  <c r="O26" i="6"/>
  <c r="N26" i="6"/>
  <c r="L26" i="6"/>
  <c r="K26" i="6"/>
  <c r="J26" i="6"/>
  <c r="I26" i="6"/>
  <c r="G26" i="6"/>
  <c r="E26" i="6"/>
  <c r="D26" i="6"/>
  <c r="C26" i="6"/>
  <c r="B26" i="6"/>
  <c r="M25" i="6"/>
  <c r="P25" i="6" s="1"/>
  <c r="F25" i="6"/>
  <c r="M24" i="6"/>
  <c r="P24" i="6" s="1"/>
  <c r="F24" i="6"/>
  <c r="M23" i="6"/>
  <c r="F23" i="6"/>
  <c r="O22" i="6"/>
  <c r="N22" i="6"/>
  <c r="L22" i="6"/>
  <c r="K22" i="6"/>
  <c r="J22" i="6"/>
  <c r="I22" i="6"/>
  <c r="G22" i="6"/>
  <c r="E22" i="6"/>
  <c r="D22" i="6"/>
  <c r="C22" i="6"/>
  <c r="B22" i="6"/>
  <c r="M21" i="6"/>
  <c r="P21" i="6" s="1"/>
  <c r="F21" i="6"/>
  <c r="M20" i="6"/>
  <c r="P20" i="6" s="1"/>
  <c r="F20" i="6"/>
  <c r="O19" i="6"/>
  <c r="N19" i="6"/>
  <c r="L19" i="6"/>
  <c r="K19" i="6"/>
  <c r="J19" i="6"/>
  <c r="I19" i="6"/>
  <c r="G19" i="6"/>
  <c r="E19" i="6"/>
  <c r="D19" i="6"/>
  <c r="C19" i="6"/>
  <c r="B19" i="6"/>
  <c r="M18" i="6"/>
  <c r="P18" i="6" s="1"/>
  <c r="F18" i="6"/>
  <c r="M17" i="6"/>
  <c r="P17" i="6" s="1"/>
  <c r="F17" i="6"/>
  <c r="M16" i="6"/>
  <c r="P16" i="6" s="1"/>
  <c r="F16" i="6"/>
  <c r="O15" i="6"/>
  <c r="N15" i="6"/>
  <c r="L15" i="6"/>
  <c r="K15" i="6"/>
  <c r="J15" i="6"/>
  <c r="I15" i="6"/>
  <c r="G15" i="6"/>
  <c r="E15" i="6"/>
  <c r="D15" i="6"/>
  <c r="C15" i="6"/>
  <c r="B15" i="6"/>
  <c r="M14" i="6"/>
  <c r="P14" i="6" s="1"/>
  <c r="F14" i="6"/>
  <c r="M13" i="6"/>
  <c r="P13" i="6" s="1"/>
  <c r="F13" i="6"/>
  <c r="M12" i="6"/>
  <c r="P12" i="6" s="1"/>
  <c r="F12" i="6"/>
  <c r="M11" i="6"/>
  <c r="P11" i="6" s="1"/>
  <c r="F11" i="6"/>
  <c r="M10" i="6"/>
  <c r="P10" i="6" s="1"/>
  <c r="F10" i="6"/>
  <c r="O9" i="6"/>
  <c r="N9" i="6"/>
  <c r="L9" i="6"/>
  <c r="K9" i="6"/>
  <c r="J9" i="6"/>
  <c r="I9" i="6"/>
  <c r="G9" i="6"/>
  <c r="E9" i="6"/>
  <c r="D9" i="6"/>
  <c r="C9" i="6"/>
  <c r="B9" i="6"/>
  <c r="M8" i="6"/>
  <c r="P8" i="6" s="1"/>
  <c r="F8" i="6"/>
  <c r="F7" i="6"/>
  <c r="O31" i="2"/>
  <c r="P55" i="2"/>
  <c r="P54" i="2"/>
  <c r="P53" i="2"/>
  <c r="P51" i="2"/>
  <c r="P50" i="2"/>
  <c r="P49" i="2"/>
  <c r="P18" i="2"/>
  <c r="P47" i="2"/>
  <c r="P46" i="2"/>
  <c r="P45" i="2"/>
  <c r="P43" i="2"/>
  <c r="P42" i="2"/>
  <c r="P41" i="2"/>
  <c r="P40" i="2"/>
  <c r="P39" i="2"/>
  <c r="P38" i="2"/>
  <c r="P37" i="2"/>
  <c r="P36" i="2"/>
  <c r="K8" i="5"/>
  <c r="J8" i="5"/>
  <c r="I8" i="5"/>
  <c r="G8" i="5"/>
  <c r="P33" i="2"/>
  <c r="P32" i="2"/>
  <c r="P31" i="2"/>
  <c r="P30" i="2"/>
  <c r="N29" i="2"/>
  <c r="M29" i="2"/>
  <c r="L29" i="2"/>
  <c r="K29" i="2"/>
  <c r="J29" i="2"/>
  <c r="I29" i="2"/>
  <c r="N28" i="2"/>
  <c r="K25" i="5" s="1"/>
  <c r="M28" i="2"/>
  <c r="L28" i="2"/>
  <c r="K28" i="2"/>
  <c r="J28" i="2"/>
  <c r="I25" i="5" s="1"/>
  <c r="I28" i="2"/>
  <c r="I11" i="3" s="1"/>
  <c r="H52" i="2"/>
  <c r="G31" i="5" s="1"/>
  <c r="H31" i="5" s="1"/>
  <c r="G52" i="2"/>
  <c r="H48" i="2"/>
  <c r="G30" i="5" s="1"/>
  <c r="H30" i="5" s="1"/>
  <c r="G48" i="2"/>
  <c r="L2" i="3"/>
  <c r="L1" i="3"/>
  <c r="K2" i="5"/>
  <c r="N44" i="2"/>
  <c r="K27" i="5" s="1"/>
  <c r="M44" i="2"/>
  <c r="L44" i="2"/>
  <c r="J27" i="5" s="1"/>
  <c r="K44" i="2"/>
  <c r="J44" i="2"/>
  <c r="I27" i="5" s="1"/>
  <c r="I44" i="2"/>
  <c r="H44" i="2"/>
  <c r="G27" i="5" s="1"/>
  <c r="H27" i="5" s="1"/>
  <c r="G44" i="2"/>
  <c r="P8" i="3"/>
  <c r="O8" i="3"/>
  <c r="P16" i="3"/>
  <c r="O16" i="3"/>
  <c r="P12" i="3"/>
  <c r="O12" i="3"/>
  <c r="Y15" i="6"/>
  <c r="Y19" i="6"/>
  <c r="V19" i="6"/>
  <c r="V15" i="6"/>
  <c r="O52" i="2" l="1"/>
  <c r="O34" i="2"/>
  <c r="O35" i="2"/>
  <c r="O48" i="2"/>
  <c r="O29" i="2"/>
  <c r="O44" i="2"/>
  <c r="P11" i="2"/>
  <c r="O11" i="2"/>
  <c r="O15" i="2"/>
  <c r="M11" i="3"/>
  <c r="O28" i="2"/>
  <c r="L34" i="6"/>
  <c r="H18" i="5"/>
  <c r="F26" i="6"/>
  <c r="R11" i="6"/>
  <c r="J9" i="5"/>
  <c r="J7" i="5" s="1"/>
  <c r="J12" i="5" s="1"/>
  <c r="O91" i="3"/>
  <c r="I9" i="5"/>
  <c r="I7" i="5" s="1"/>
  <c r="I12" i="5" s="1"/>
  <c r="K9" i="5"/>
  <c r="K7" i="5" s="1"/>
  <c r="K12" i="5" s="1"/>
  <c r="O94" i="3"/>
  <c r="L31" i="5"/>
  <c r="M31" i="5" s="1"/>
  <c r="L30" i="5"/>
  <c r="M30" i="5" s="1"/>
  <c r="R32" i="6"/>
  <c r="X33" i="6"/>
  <c r="X15" i="6"/>
  <c r="P27" i="6"/>
  <c r="P28" i="6" s="1"/>
  <c r="R28" i="6" s="1"/>
  <c r="X26" i="6"/>
  <c r="F9" i="6"/>
  <c r="Z28" i="6"/>
  <c r="X28" i="6" s="1"/>
  <c r="O26" i="3"/>
  <c r="X19" i="6"/>
  <c r="AA34" i="6"/>
  <c r="Y34" i="6"/>
  <c r="M22" i="6"/>
  <c r="B34" i="6"/>
  <c r="R12" i="6"/>
  <c r="F19" i="6"/>
  <c r="M33" i="6"/>
  <c r="M26" i="6"/>
  <c r="J34" i="6"/>
  <c r="R24" i="6"/>
  <c r="K34" i="6"/>
  <c r="X30" i="6"/>
  <c r="W34" i="6"/>
  <c r="M19" i="6"/>
  <c r="I34" i="6"/>
  <c r="E34" i="6"/>
  <c r="D34" i="6"/>
  <c r="G34" i="6"/>
  <c r="R18" i="6"/>
  <c r="R20" i="6"/>
  <c r="R14" i="6"/>
  <c r="F33" i="6"/>
  <c r="M15" i="6"/>
  <c r="N34" i="6"/>
  <c r="J11" i="3"/>
  <c r="L38" i="5"/>
  <c r="P28" i="2"/>
  <c r="O24" i="3"/>
  <c r="G7" i="5"/>
  <c r="G12" i="5" s="1"/>
  <c r="L16" i="5"/>
  <c r="M16" i="5" s="1"/>
  <c r="L37" i="5"/>
  <c r="O30" i="3"/>
  <c r="L15" i="5"/>
  <c r="M15" i="5" s="1"/>
  <c r="P25" i="3"/>
  <c r="H8" i="5"/>
  <c r="H7" i="5" s="1"/>
  <c r="P48" i="2"/>
  <c r="J28" i="5"/>
  <c r="L13" i="5"/>
  <c r="O21" i="3"/>
  <c r="P35" i="2"/>
  <c r="G25" i="5"/>
  <c r="H25" i="5" s="1"/>
  <c r="K28" i="5"/>
  <c r="P15" i="2"/>
  <c r="P34" i="2"/>
  <c r="F19" i="5"/>
  <c r="P24" i="3"/>
  <c r="K14" i="5"/>
  <c r="K18" i="5" s="1"/>
  <c r="O27" i="3"/>
  <c r="O25" i="3"/>
  <c r="G14" i="5"/>
  <c r="L26" i="5"/>
  <c r="M26" i="5" s="1"/>
  <c r="P19" i="3"/>
  <c r="L32" i="5"/>
  <c r="M32" i="5" s="1"/>
  <c r="I14" i="5"/>
  <c r="I18" i="5" s="1"/>
  <c r="L17" i="5"/>
  <c r="M17" i="5" s="1"/>
  <c r="N11" i="3"/>
  <c r="O19" i="3"/>
  <c r="P21" i="3"/>
  <c r="O34" i="6"/>
  <c r="R25" i="6"/>
  <c r="P33" i="6"/>
  <c r="R27" i="6"/>
  <c r="Z22" i="6"/>
  <c r="X22" i="6" s="1"/>
  <c r="O17" i="3"/>
  <c r="O29" i="3"/>
  <c r="C34" i="6"/>
  <c r="P29" i="2"/>
  <c r="P52" i="2"/>
  <c r="P29" i="6"/>
  <c r="R10" i="6"/>
  <c r="P23" i="6"/>
  <c r="P26" i="6" s="1"/>
  <c r="R26" i="6" s="1"/>
  <c r="R8" i="6"/>
  <c r="M9" i="6"/>
  <c r="O6" i="2"/>
  <c r="O15" i="3"/>
  <c r="O7" i="3"/>
  <c r="P44" i="2"/>
  <c r="P15" i="6"/>
  <c r="L27" i="5"/>
  <c r="M27" i="5" s="1"/>
  <c r="O31" i="3"/>
  <c r="R13" i="6"/>
  <c r="J14" i="5"/>
  <c r="J18" i="5" s="1"/>
  <c r="P7" i="3"/>
  <c r="R17" i="6"/>
  <c r="L11" i="3"/>
  <c r="L41" i="5"/>
  <c r="F22" i="6"/>
  <c r="O32" i="3"/>
  <c r="V34" i="6"/>
  <c r="R21" i="6"/>
  <c r="P22" i="6"/>
  <c r="R7" i="6"/>
  <c r="P9" i="6"/>
  <c r="L10" i="5"/>
  <c r="P19" i="6"/>
  <c r="R16" i="6"/>
  <c r="L29" i="5"/>
  <c r="M29" i="5" s="1"/>
  <c r="K11" i="3"/>
  <c r="F15" i="6"/>
  <c r="Z9" i="6"/>
  <c r="J25" i="5"/>
  <c r="L25" i="5" s="1"/>
  <c r="O11" i="3" l="1"/>
  <c r="H19" i="5"/>
  <c r="I19" i="5"/>
  <c r="R19" i="6"/>
  <c r="M34" i="6"/>
  <c r="O92" i="3"/>
  <c r="P92" i="3"/>
  <c r="P91" i="3"/>
  <c r="L9" i="5"/>
  <c r="R23" i="6"/>
  <c r="R22" i="6"/>
  <c r="R33" i="6"/>
  <c r="P15" i="3"/>
  <c r="L28" i="5"/>
  <c r="M28" i="5" s="1"/>
  <c r="M25" i="5"/>
  <c r="P11" i="3"/>
  <c r="K19" i="5"/>
  <c r="G19" i="5"/>
  <c r="J19" i="5"/>
  <c r="P30" i="6"/>
  <c r="R30" i="6" s="1"/>
  <c r="R29" i="6"/>
  <c r="L14" i="5"/>
  <c r="R15" i="6"/>
  <c r="F34" i="6"/>
  <c r="R9" i="6"/>
  <c r="Z34" i="6"/>
  <c r="X34" i="6" s="1"/>
  <c r="X9" i="6"/>
  <c r="M12" i="5" l="1"/>
  <c r="P34" i="6"/>
  <c r="L18" i="5"/>
  <c r="M14" i="5"/>
  <c r="M18" i="5" s="1"/>
  <c r="R34" i="6"/>
  <c r="M19" i="5" l="1"/>
  <c r="L19"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009294</author>
  </authors>
  <commentList>
    <comment ref="F4" authorId="0" shapeId="0" xr:uid="{00000000-0006-0000-0100-000001000000}">
      <text>
        <r>
          <rPr>
            <b/>
            <sz val="9"/>
            <color rgb="FF000000"/>
            <rFont val="ＭＳ Ｐゴシック"/>
            <family val="2"/>
            <charset val="128"/>
          </rPr>
          <t>R7末A：令和7年度末の総定員数：ワークシート：④施設・居住系サービス定員</t>
        </r>
      </text>
    </comment>
    <comment ref="G4" authorId="0" shapeId="0" xr:uid="{00000000-0006-0000-0100-000002000000}">
      <text>
        <r>
          <rPr>
            <b/>
            <sz val="9"/>
            <color rgb="FF000000"/>
            <rFont val="ＭＳ Ｐゴシック"/>
            <family val="2"/>
            <charset val="128"/>
          </rPr>
          <t>R8B：令和9年3月31日までに設置・指定した施設の定員数</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009294</author>
  </authors>
  <commentList>
    <comment ref="G4" authorId="0" shapeId="0" xr:uid="{00000000-0006-0000-0200-000001000000}">
      <text>
        <r>
          <rPr>
            <b/>
            <sz val="9"/>
            <color rgb="FF000000"/>
            <rFont val="ＭＳ Ｐゴシック"/>
            <family val="2"/>
            <charset val="128"/>
          </rPr>
          <t>注）～</t>
        </r>
        <r>
          <rPr>
            <b/>
            <u/>
            <sz val="9"/>
            <color rgb="FF000000"/>
            <rFont val="ＭＳ Ｐゴシック"/>
            <family val="3"/>
            <charset val="128"/>
          </rPr>
          <t>R9.3.31交付</t>
        </r>
        <r>
          <rPr>
            <b/>
            <sz val="9"/>
            <color rgb="FF000000"/>
            <rFont val="ＭＳ Ｐゴシック"/>
            <family val="2"/>
            <charset val="128"/>
          </rPr>
          <t>決定分
令和8年度までに交付決定済であり、
完成が令和９年度繰越ている施設
（第八次やまぐち高齢者プラン計画分）</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009294</author>
  </authors>
  <commentList>
    <comment ref="D4" authorId="0" shapeId="0" xr:uid="{00000000-0006-0000-0300-000001000000}">
      <text>
        <r>
          <rPr>
            <b/>
            <sz val="9"/>
            <color rgb="FF000000"/>
            <rFont val="ＭＳ Ｐゴシック"/>
            <family val="2"/>
            <charset val="128"/>
          </rPr>
          <t>広域型特養</t>
        </r>
      </text>
    </comment>
  </commentList>
</comments>
</file>

<file path=xl/sharedStrings.xml><?xml version="1.0" encoding="utf-8"?>
<sst xmlns="http://schemas.openxmlformats.org/spreadsheetml/2006/main" count="482" uniqueCount="281">
  <si>
    <t>養護老人ホーム</t>
  </si>
  <si>
    <t>区　　　　分</t>
    <rPh sb="0" eb="1">
      <t>ク</t>
    </rPh>
    <rPh sb="5" eb="6">
      <t>ブン</t>
    </rPh>
    <phoneticPr fontId="2"/>
  </si>
  <si>
    <t>備　　　　　考</t>
    <rPh sb="0" eb="1">
      <t>ソナエ</t>
    </rPh>
    <rPh sb="6" eb="7">
      <t>コウ</t>
    </rPh>
    <phoneticPr fontId="2"/>
  </si>
  <si>
    <t>箇所</t>
    <rPh sb="0" eb="2">
      <t>カショ</t>
    </rPh>
    <phoneticPr fontId="2"/>
  </si>
  <si>
    <t>内　　訳</t>
    <rPh sb="0" eb="1">
      <t>ウチ</t>
    </rPh>
    <rPh sb="3" eb="4">
      <t>ヤク</t>
    </rPh>
    <phoneticPr fontId="2"/>
  </si>
  <si>
    <t>特別養護老人ホーム</t>
    <rPh sb="0" eb="2">
      <t>トクベツ</t>
    </rPh>
    <rPh sb="2" eb="4">
      <t>ヨウゴ</t>
    </rPh>
    <rPh sb="4" eb="6">
      <t>ロウジン</t>
    </rPh>
    <phoneticPr fontId="2"/>
  </si>
  <si>
    <t>創設・増築</t>
    <rPh sb="0" eb="2">
      <t>ソウセツ</t>
    </rPh>
    <rPh sb="3" eb="5">
      <t>ゾウチク</t>
    </rPh>
    <phoneticPr fontId="2"/>
  </si>
  <si>
    <t>訪問看護ステーション</t>
    <rPh sb="0" eb="2">
      <t>ホウモン</t>
    </rPh>
    <rPh sb="2" eb="4">
      <t>カンゴ</t>
    </rPh>
    <phoneticPr fontId="2"/>
  </si>
  <si>
    <t>生活支援ハウス</t>
    <rPh sb="0" eb="2">
      <t>セイカツ</t>
    </rPh>
    <rPh sb="2" eb="4">
      <t>シエン</t>
    </rPh>
    <phoneticPr fontId="2"/>
  </si>
  <si>
    <t>介護予防拠点</t>
    <rPh sb="0" eb="2">
      <t>カイゴ</t>
    </rPh>
    <rPh sb="2" eb="4">
      <t>ヨボウ</t>
    </rPh>
    <rPh sb="4" eb="6">
      <t>キョテン</t>
    </rPh>
    <phoneticPr fontId="2"/>
  </si>
  <si>
    <t>地域包括支援センター</t>
    <rPh sb="0" eb="2">
      <t>チイキ</t>
    </rPh>
    <rPh sb="2" eb="4">
      <t>ホウカツ</t>
    </rPh>
    <rPh sb="4" eb="6">
      <t>シエン</t>
    </rPh>
    <phoneticPr fontId="2"/>
  </si>
  <si>
    <t>改　　　築</t>
    <rPh sb="0" eb="1">
      <t>アラタ</t>
    </rPh>
    <rPh sb="4" eb="5">
      <t>チク</t>
    </rPh>
    <phoneticPr fontId="2"/>
  </si>
  <si>
    <t>創　　　設</t>
    <rPh sb="0" eb="1">
      <t>キズ</t>
    </rPh>
    <rPh sb="4" eb="5">
      <t>セツ</t>
    </rPh>
    <phoneticPr fontId="2"/>
  </si>
  <si>
    <t>認知症対応型デイサービスセンター</t>
    <rPh sb="0" eb="2">
      <t>ニンチ</t>
    </rPh>
    <rPh sb="2" eb="3">
      <t>ショウ</t>
    </rPh>
    <rPh sb="3" eb="6">
      <t>タイオウガタ</t>
    </rPh>
    <phoneticPr fontId="2"/>
  </si>
  <si>
    <t>特定施設入居者生活介護指定分</t>
    <rPh sb="4" eb="6">
      <t>ニュウキョ</t>
    </rPh>
    <rPh sb="6" eb="7">
      <t>シャ</t>
    </rPh>
    <rPh sb="7" eb="9">
      <t>セイカツ</t>
    </rPh>
    <rPh sb="9" eb="11">
      <t>カイゴ</t>
    </rPh>
    <rPh sb="11" eb="14">
      <t>シテイブン</t>
    </rPh>
    <phoneticPr fontId="2"/>
  </si>
  <si>
    <t>地域密着型特定施設入居者生活介護指定分</t>
    <rPh sb="9" eb="11">
      <t>ニュウキョ</t>
    </rPh>
    <rPh sb="11" eb="12">
      <t>シャ</t>
    </rPh>
    <rPh sb="12" eb="14">
      <t>セイカツ</t>
    </rPh>
    <rPh sb="14" eb="16">
      <t>カイゴ</t>
    </rPh>
    <rPh sb="16" eb="19">
      <t>シテイブン</t>
    </rPh>
    <phoneticPr fontId="2"/>
  </si>
  <si>
    <t>ケアハウス（特定施設）</t>
    <rPh sb="6" eb="8">
      <t>トクテイ</t>
    </rPh>
    <rPh sb="8" eb="10">
      <t>シセツ</t>
    </rPh>
    <phoneticPr fontId="2"/>
  </si>
  <si>
    <t>県補助金対象事業</t>
    <rPh sb="0" eb="1">
      <t>ケン</t>
    </rPh>
    <rPh sb="1" eb="4">
      <t>ホジョキン</t>
    </rPh>
    <rPh sb="4" eb="6">
      <t>タイショウ</t>
    </rPh>
    <rPh sb="6" eb="8">
      <t>ジギョウ</t>
    </rPh>
    <phoneticPr fontId="2"/>
  </si>
  <si>
    <t>内訳</t>
    <rPh sb="0" eb="1">
      <t>ウチ</t>
    </rPh>
    <rPh sb="1" eb="2">
      <t>ワケ</t>
    </rPh>
    <phoneticPr fontId="2"/>
  </si>
  <si>
    <t>外部サービス利用型特定施設</t>
    <rPh sb="0" eb="2">
      <t>ガイブ</t>
    </rPh>
    <rPh sb="6" eb="8">
      <t>リヨウ</t>
    </rPh>
    <rPh sb="8" eb="9">
      <t>ガタ</t>
    </rPh>
    <rPh sb="9" eb="11">
      <t>トクテイ</t>
    </rPh>
    <rPh sb="11" eb="13">
      <t>シセツ</t>
    </rPh>
    <phoneticPr fontId="2"/>
  </si>
  <si>
    <t>内　訳</t>
    <rPh sb="0" eb="1">
      <t>ウチ</t>
    </rPh>
    <rPh sb="2" eb="3">
      <t>ヤク</t>
    </rPh>
    <phoneticPr fontId="2"/>
  </si>
  <si>
    <t>定員</t>
    <rPh sb="0" eb="2">
      <t>テイイン</t>
    </rPh>
    <phoneticPr fontId="2"/>
  </si>
  <si>
    <t>養護から転換分</t>
    <rPh sb="0" eb="2">
      <t>ヨウゴ</t>
    </rPh>
    <rPh sb="4" eb="6">
      <t>テンカン</t>
    </rPh>
    <rPh sb="6" eb="7">
      <t>ブン</t>
    </rPh>
    <phoneticPr fontId="2"/>
  </si>
  <si>
    <t>混合型</t>
    <rPh sb="0" eb="3">
      <t>コンゴウガタ</t>
    </rPh>
    <phoneticPr fontId="2"/>
  </si>
  <si>
    <t>定員総数</t>
    <rPh sb="0" eb="2">
      <t>テイイン</t>
    </rPh>
    <rPh sb="2" eb="4">
      <t>ソウスウ</t>
    </rPh>
    <phoneticPr fontId="2"/>
  </si>
  <si>
    <t>施設数</t>
    <rPh sb="0" eb="3">
      <t>シセツスウ</t>
    </rPh>
    <phoneticPr fontId="2"/>
  </si>
  <si>
    <t>施設総数</t>
    <rPh sb="0" eb="2">
      <t>シセツ</t>
    </rPh>
    <rPh sb="2" eb="4">
      <t>ソウスウ</t>
    </rPh>
    <phoneticPr fontId="2"/>
  </si>
  <si>
    <t>(11)</t>
    <phoneticPr fontId="2"/>
  </si>
  <si>
    <t>内数</t>
    <rPh sb="0" eb="1">
      <t>ウチ</t>
    </rPh>
    <rPh sb="1" eb="2">
      <t>スウ</t>
    </rPh>
    <phoneticPr fontId="2"/>
  </si>
  <si>
    <t>(30)</t>
    <phoneticPr fontId="2"/>
  </si>
  <si>
    <t>(50)</t>
    <phoneticPr fontId="2"/>
  </si>
  <si>
    <t>(51)</t>
    <phoneticPr fontId="2"/>
  </si>
  <si>
    <t>(160)</t>
    <phoneticPr fontId="2"/>
  </si>
  <si>
    <t>生活支援ハウス</t>
    <phoneticPr fontId="2"/>
  </si>
  <si>
    <t>介護老人保健施設（小規模）　　　　　　　　　　　　　　　　　　</t>
    <rPh sb="0" eb="2">
      <t>カイゴ</t>
    </rPh>
    <rPh sb="2" eb="4">
      <t>ロウジン</t>
    </rPh>
    <rPh sb="4" eb="6">
      <t>ホケン</t>
    </rPh>
    <rPh sb="6" eb="8">
      <t>シセツ</t>
    </rPh>
    <rPh sb="9" eb="12">
      <t>ショウキボ</t>
    </rPh>
    <phoneticPr fontId="2"/>
  </si>
  <si>
    <t>(190)</t>
    <phoneticPr fontId="2"/>
  </si>
  <si>
    <t>(200)</t>
    <phoneticPr fontId="2"/>
  </si>
  <si>
    <t>(210)</t>
    <phoneticPr fontId="2"/>
  </si>
  <si>
    <t>創　　設</t>
    <rPh sb="0" eb="1">
      <t>キズ</t>
    </rPh>
    <rPh sb="3" eb="4">
      <t>セツ</t>
    </rPh>
    <phoneticPr fontId="2"/>
  </si>
  <si>
    <t>増　　築</t>
    <rPh sb="0" eb="1">
      <t>ゾウ</t>
    </rPh>
    <rPh sb="3" eb="4">
      <t>チク</t>
    </rPh>
    <phoneticPr fontId="2"/>
  </si>
  <si>
    <t>施設数</t>
    <rPh sb="0" eb="2">
      <t>シセツ</t>
    </rPh>
    <rPh sb="2" eb="3">
      <t>スウ</t>
    </rPh>
    <phoneticPr fontId="2"/>
  </si>
  <si>
    <t>計　Ｅ（A+B+C+D)</t>
    <rPh sb="0" eb="1">
      <t>ケイ</t>
    </rPh>
    <phoneticPr fontId="2"/>
  </si>
  <si>
    <t>外数</t>
    <rPh sb="0" eb="1">
      <t>ソト</t>
    </rPh>
    <rPh sb="1" eb="2">
      <t>スウ</t>
    </rPh>
    <phoneticPr fontId="2"/>
  </si>
  <si>
    <t>　一般分</t>
    <rPh sb="1" eb="3">
      <t>イッパン</t>
    </rPh>
    <rPh sb="3" eb="4">
      <t>ブン</t>
    </rPh>
    <phoneticPr fontId="2"/>
  </si>
  <si>
    <t>内訳</t>
    <rPh sb="0" eb="2">
      <t>ウチワケ</t>
    </rPh>
    <phoneticPr fontId="2"/>
  </si>
  <si>
    <t>地域密着型特定施設入居者生活介護指定分</t>
  </si>
  <si>
    <t>計画年度中の整備量</t>
    <rPh sb="0" eb="2">
      <t>ケイカク</t>
    </rPh>
    <rPh sb="2" eb="4">
      <t>ネンド</t>
    </rPh>
    <rPh sb="4" eb="5">
      <t>チュウ</t>
    </rPh>
    <rPh sb="6" eb="8">
      <t>セイビ</t>
    </rPh>
    <rPh sb="8" eb="9">
      <t>リョウ</t>
    </rPh>
    <phoneticPr fontId="2"/>
  </si>
  <si>
    <t>補助計            (a+b+c+d+e)</t>
    <rPh sb="0" eb="2">
      <t>ホジョ</t>
    </rPh>
    <rPh sb="2" eb="3">
      <t>ケイ</t>
    </rPh>
    <phoneticPr fontId="2"/>
  </si>
  <si>
    <t>○　老人福祉施設等の整備見込量調査（補助対象分）</t>
    <rPh sb="2" eb="4">
      <t>ロウジン</t>
    </rPh>
    <rPh sb="4" eb="6">
      <t>フクシ</t>
    </rPh>
    <rPh sb="6" eb="8">
      <t>シセツ</t>
    </rPh>
    <rPh sb="8" eb="9">
      <t>トウ</t>
    </rPh>
    <rPh sb="10" eb="12">
      <t>セイビ</t>
    </rPh>
    <rPh sb="12" eb="14">
      <t>ミコ</t>
    </rPh>
    <rPh sb="14" eb="15">
      <t>リョウ</t>
    </rPh>
    <rPh sb="15" eb="17">
      <t>チョウサ</t>
    </rPh>
    <rPh sb="18" eb="20">
      <t>ホジョ</t>
    </rPh>
    <rPh sb="20" eb="22">
      <t>タイショウ</t>
    </rPh>
    <rPh sb="22" eb="23">
      <t>ブン</t>
    </rPh>
    <phoneticPr fontId="2"/>
  </si>
  <si>
    <t>【介護保険施設・居住系サービス施設】</t>
    <rPh sb="1" eb="3">
      <t>カイゴ</t>
    </rPh>
    <rPh sb="3" eb="5">
      <t>ホケン</t>
    </rPh>
    <rPh sb="5" eb="7">
      <t>シセツ</t>
    </rPh>
    <rPh sb="8" eb="11">
      <t>キョジュウケイ</t>
    </rPh>
    <rPh sb="15" eb="17">
      <t>シセツ</t>
    </rPh>
    <phoneticPr fontId="2"/>
  </si>
  <si>
    <t>（単位：人）</t>
    <rPh sb="1" eb="3">
      <t>タンイ</t>
    </rPh>
    <rPh sb="4" eb="5">
      <t>ヒト</t>
    </rPh>
    <phoneticPr fontId="2"/>
  </si>
  <si>
    <t>種              別</t>
    <rPh sb="0" eb="1">
      <t>タネ</t>
    </rPh>
    <rPh sb="15" eb="16">
      <t>ベツ</t>
    </rPh>
    <phoneticPr fontId="2"/>
  </si>
  <si>
    <t>計画整備量</t>
    <rPh sb="0" eb="2">
      <t>ケイカク</t>
    </rPh>
    <rPh sb="2" eb="4">
      <t>セイビ</t>
    </rPh>
    <rPh sb="4" eb="5">
      <t>リョウ</t>
    </rPh>
    <phoneticPr fontId="2"/>
  </si>
  <si>
    <t>介護保険施設</t>
    <rPh sb="0" eb="2">
      <t>カイゴ</t>
    </rPh>
    <rPh sb="2" eb="4">
      <t>ホケン</t>
    </rPh>
    <rPh sb="4" eb="6">
      <t>シセツ</t>
    </rPh>
    <phoneticPr fontId="2"/>
  </si>
  <si>
    <t>地域密着(市町)</t>
    <rPh sb="0" eb="2">
      <t>チイキ</t>
    </rPh>
    <rPh sb="2" eb="4">
      <t>ミッチャク</t>
    </rPh>
    <rPh sb="5" eb="7">
      <t>シチョウ</t>
    </rPh>
    <phoneticPr fontId="2"/>
  </si>
  <si>
    <t>介護老人保健施設</t>
    <rPh sb="0" eb="2">
      <t>カイゴ</t>
    </rPh>
    <rPh sb="2" eb="4">
      <t>ロウジン</t>
    </rPh>
    <rPh sb="4" eb="6">
      <t>ホケン</t>
    </rPh>
    <rPh sb="6" eb="8">
      <t>シセツ</t>
    </rPh>
    <phoneticPr fontId="2"/>
  </si>
  <si>
    <t>　　小　　計</t>
    <rPh sb="2" eb="3">
      <t>ショウ</t>
    </rPh>
    <rPh sb="5" eb="6">
      <t>ケイ</t>
    </rPh>
    <phoneticPr fontId="2"/>
  </si>
  <si>
    <t>居住系サービス</t>
    <rPh sb="0" eb="3">
      <t>キョジュウケイ</t>
    </rPh>
    <phoneticPr fontId="2"/>
  </si>
  <si>
    <t>認知症対応型ＧＨ</t>
    <rPh sb="0" eb="3">
      <t>ニンチショウ</t>
    </rPh>
    <rPh sb="3" eb="6">
      <t>タイオウガタ</t>
    </rPh>
    <phoneticPr fontId="2"/>
  </si>
  <si>
    <t>特定施設</t>
    <rPh sb="0" eb="2">
      <t>トクテイ</t>
    </rPh>
    <rPh sb="2" eb="4">
      <t>シセツ</t>
    </rPh>
    <phoneticPr fontId="2"/>
  </si>
  <si>
    <t>混合型</t>
    <rPh sb="0" eb="2">
      <t>コンゴウ</t>
    </rPh>
    <rPh sb="2" eb="3">
      <t>カタ</t>
    </rPh>
    <phoneticPr fontId="2"/>
  </si>
  <si>
    <t>地域密着型</t>
    <rPh sb="0" eb="2">
      <t>チイキ</t>
    </rPh>
    <rPh sb="2" eb="4">
      <t>ミッチャク</t>
    </rPh>
    <rPh sb="4" eb="5">
      <t>カタ</t>
    </rPh>
    <phoneticPr fontId="2"/>
  </si>
  <si>
    <t>　　合　　計</t>
    <rPh sb="2" eb="3">
      <t>ゴウ</t>
    </rPh>
    <rPh sb="5" eb="6">
      <t>ケイ</t>
    </rPh>
    <phoneticPr fontId="2"/>
  </si>
  <si>
    <t>【高齢者居住関係施設】</t>
    <rPh sb="1" eb="4">
      <t>コウレイシャ</t>
    </rPh>
    <rPh sb="4" eb="6">
      <t>キョジュウ</t>
    </rPh>
    <rPh sb="6" eb="8">
      <t>カンケイ</t>
    </rPh>
    <rPh sb="8" eb="10">
      <t>シセツ</t>
    </rPh>
    <phoneticPr fontId="2"/>
  </si>
  <si>
    <t>養護老人ホーム</t>
    <rPh sb="0" eb="2">
      <t>ヨウゴ</t>
    </rPh>
    <rPh sb="2" eb="4">
      <t>ロウジン</t>
    </rPh>
    <phoneticPr fontId="2"/>
  </si>
  <si>
    <t>軽費老人ホームA型</t>
    <rPh sb="0" eb="2">
      <t>ケイヒ</t>
    </rPh>
    <rPh sb="2" eb="4">
      <t>ロウジン</t>
    </rPh>
    <rPh sb="8" eb="9">
      <t>カタ</t>
    </rPh>
    <phoneticPr fontId="2"/>
  </si>
  <si>
    <t>ケアハウス</t>
  </si>
  <si>
    <t>（単位：箇所）</t>
    <rPh sb="1" eb="3">
      <t>タンイ</t>
    </rPh>
    <rPh sb="4" eb="6">
      <t>カショ</t>
    </rPh>
    <phoneticPr fontId="2"/>
  </si>
  <si>
    <t>地域包括支援センター</t>
    <rPh sb="0" eb="4">
      <t>チイキホウカツ</t>
    </rPh>
    <rPh sb="4" eb="6">
      <t>シエン</t>
    </rPh>
    <phoneticPr fontId="2"/>
  </si>
  <si>
    <t>広域型（県・下関市）</t>
    <rPh sb="0" eb="2">
      <t>コウイキ</t>
    </rPh>
    <rPh sb="2" eb="3">
      <t>ガタ</t>
    </rPh>
    <rPh sb="4" eb="5">
      <t>ケン</t>
    </rPh>
    <rPh sb="6" eb="9">
      <t>シモノセキシ</t>
    </rPh>
    <phoneticPr fontId="2"/>
  </si>
  <si>
    <t>６５歳以上
人口</t>
    <rPh sb="2" eb="3">
      <t>サイ</t>
    </rPh>
    <rPh sb="3" eb="5">
      <t>イジョウ</t>
    </rPh>
    <rPh sb="6" eb="8">
      <t>ジンコウ</t>
    </rPh>
    <phoneticPr fontId="12"/>
  </si>
  <si>
    <t>要介護者
人口</t>
    <rPh sb="0" eb="4">
      <t>ヨウカイゴシャ</t>
    </rPh>
    <rPh sb="5" eb="7">
      <t>ジンコウ</t>
    </rPh>
    <phoneticPr fontId="12"/>
  </si>
  <si>
    <t>介護老人福祉施設</t>
    <rPh sb="0" eb="2">
      <t>カイゴ</t>
    </rPh>
    <rPh sb="2" eb="4">
      <t>ロウジン</t>
    </rPh>
    <rPh sb="4" eb="6">
      <t>フクシ</t>
    </rPh>
    <rPh sb="6" eb="8">
      <t>シセツ</t>
    </rPh>
    <phoneticPr fontId="12"/>
  </si>
  <si>
    <t>地域密着特養</t>
    <rPh sb="0" eb="2">
      <t>チイキ</t>
    </rPh>
    <rPh sb="2" eb="4">
      <t>ミッチャク</t>
    </rPh>
    <rPh sb="4" eb="6">
      <t>トクヨウ</t>
    </rPh>
    <phoneticPr fontId="12"/>
  </si>
  <si>
    <t>特養小計</t>
    <rPh sb="0" eb="2">
      <t>トクヨウ</t>
    </rPh>
    <rPh sb="2" eb="4">
      <t>ショウケイ</t>
    </rPh>
    <phoneticPr fontId="12"/>
  </si>
  <si>
    <t>介護老人保健施設</t>
    <rPh sb="0" eb="2">
      <t>カイゴ</t>
    </rPh>
    <rPh sb="2" eb="4">
      <t>ロウジン</t>
    </rPh>
    <rPh sb="4" eb="6">
      <t>ホケン</t>
    </rPh>
    <rPh sb="6" eb="8">
      <t>シセツ</t>
    </rPh>
    <phoneticPr fontId="12"/>
  </si>
  <si>
    <t>地域密着特定</t>
    <rPh sb="0" eb="2">
      <t>チイキ</t>
    </rPh>
    <rPh sb="2" eb="4">
      <t>ミッチャク</t>
    </rPh>
    <rPh sb="4" eb="6">
      <t>トクテイ</t>
    </rPh>
    <phoneticPr fontId="12"/>
  </si>
  <si>
    <t>介護専用型特定施設</t>
    <rPh sb="0" eb="2">
      <t>カイゴ</t>
    </rPh>
    <rPh sb="2" eb="5">
      <t>センヨウガタ</t>
    </rPh>
    <rPh sb="5" eb="7">
      <t>トクテイ</t>
    </rPh>
    <rPh sb="7" eb="9">
      <t>シセツ</t>
    </rPh>
    <phoneticPr fontId="12"/>
  </si>
  <si>
    <t>混合型特定施設</t>
    <rPh sb="0" eb="3">
      <t>コンゴウガタ</t>
    </rPh>
    <rPh sb="3" eb="5">
      <t>トクテイ</t>
    </rPh>
    <rPh sb="5" eb="7">
      <t>シセツ</t>
    </rPh>
    <phoneticPr fontId="12"/>
  </si>
  <si>
    <t>特定施設小計</t>
    <rPh sb="0" eb="2">
      <t>トクテイ</t>
    </rPh>
    <rPh sb="2" eb="4">
      <t>シセツ</t>
    </rPh>
    <rPh sb="4" eb="6">
      <t>ショウケイ</t>
    </rPh>
    <phoneticPr fontId="12"/>
  </si>
  <si>
    <t>合計</t>
    <rPh sb="0" eb="2">
      <t>ゴウケイ</t>
    </rPh>
    <phoneticPr fontId="12"/>
  </si>
  <si>
    <t>施設定員</t>
    <rPh sb="0" eb="2">
      <t>シセツ</t>
    </rPh>
    <rPh sb="2" eb="4">
      <t>テイイン</t>
    </rPh>
    <phoneticPr fontId="12"/>
  </si>
  <si>
    <t>入居定員</t>
    <rPh sb="0" eb="2">
      <t>ニュウキョ</t>
    </rPh>
    <rPh sb="2" eb="4">
      <t>テイイン</t>
    </rPh>
    <rPh sb="3" eb="4">
      <t>セッテイ</t>
    </rPh>
    <phoneticPr fontId="12"/>
  </si>
  <si>
    <t>入居定員</t>
    <rPh sb="0" eb="2">
      <t>ニュウキョ</t>
    </rPh>
    <rPh sb="2" eb="4">
      <t>テイイン</t>
    </rPh>
    <phoneticPr fontId="12"/>
  </si>
  <si>
    <t>岩国市</t>
    <rPh sb="0" eb="3">
      <t>イワクニシ</t>
    </rPh>
    <phoneticPr fontId="12"/>
  </si>
  <si>
    <t>和木町</t>
    <rPh sb="0" eb="3">
      <t>ワキチョウ</t>
    </rPh>
    <phoneticPr fontId="12"/>
  </si>
  <si>
    <t>岩国圏域計</t>
    <rPh sb="0" eb="2">
      <t>イワクニ</t>
    </rPh>
    <rPh sb="2" eb="4">
      <t>ケンイキ</t>
    </rPh>
    <rPh sb="4" eb="5">
      <t>ケイ</t>
    </rPh>
    <phoneticPr fontId="12"/>
  </si>
  <si>
    <t>柳井市</t>
    <rPh sb="0" eb="3">
      <t>ヤナイシ</t>
    </rPh>
    <phoneticPr fontId="12"/>
  </si>
  <si>
    <t>周防大島町</t>
    <rPh sb="0" eb="5">
      <t>スオウオオシマチョウ</t>
    </rPh>
    <phoneticPr fontId="12"/>
  </si>
  <si>
    <t>上関町</t>
    <rPh sb="0" eb="3">
      <t>カミノセキチョウ</t>
    </rPh>
    <phoneticPr fontId="12"/>
  </si>
  <si>
    <t>田布施町</t>
    <rPh sb="0" eb="4">
      <t>タブセチョウ</t>
    </rPh>
    <phoneticPr fontId="12"/>
  </si>
  <si>
    <t>平生町</t>
    <rPh sb="0" eb="3">
      <t>ヒラオチョウ</t>
    </rPh>
    <phoneticPr fontId="12"/>
  </si>
  <si>
    <t>柳井圏域計</t>
    <rPh sb="0" eb="2">
      <t>ヤナイ</t>
    </rPh>
    <rPh sb="2" eb="4">
      <t>ケンイキ</t>
    </rPh>
    <rPh sb="4" eb="5">
      <t>ケイ</t>
    </rPh>
    <phoneticPr fontId="12"/>
  </si>
  <si>
    <t>下松市</t>
    <rPh sb="0" eb="3">
      <t>クダマツシ</t>
    </rPh>
    <phoneticPr fontId="12"/>
  </si>
  <si>
    <t>光市</t>
    <rPh sb="0" eb="2">
      <t>ヒカリシ</t>
    </rPh>
    <phoneticPr fontId="12"/>
  </si>
  <si>
    <t>周南市</t>
    <rPh sb="0" eb="3">
      <t>シュウナンシ</t>
    </rPh>
    <phoneticPr fontId="12"/>
  </si>
  <si>
    <t>周南圏域計</t>
    <rPh sb="0" eb="2">
      <t>シュウナン</t>
    </rPh>
    <rPh sb="2" eb="4">
      <t>ケンイキ</t>
    </rPh>
    <rPh sb="4" eb="5">
      <t>ケイ</t>
    </rPh>
    <phoneticPr fontId="12"/>
  </si>
  <si>
    <t>山口市</t>
    <rPh sb="0" eb="3">
      <t>ヤマグチシ</t>
    </rPh>
    <phoneticPr fontId="12"/>
  </si>
  <si>
    <t>防府市</t>
    <rPh sb="0" eb="3">
      <t>ホウフシ</t>
    </rPh>
    <phoneticPr fontId="12"/>
  </si>
  <si>
    <t>山口防府圏域計</t>
    <rPh sb="0" eb="2">
      <t>ヤマグチ</t>
    </rPh>
    <rPh sb="2" eb="4">
      <t>ホウフ</t>
    </rPh>
    <rPh sb="4" eb="6">
      <t>ケンイキ</t>
    </rPh>
    <rPh sb="6" eb="7">
      <t>ケイ</t>
    </rPh>
    <phoneticPr fontId="12"/>
  </si>
  <si>
    <t>宇部市</t>
    <rPh sb="0" eb="3">
      <t>ウベシ</t>
    </rPh>
    <phoneticPr fontId="12"/>
  </si>
  <si>
    <t>美祢市</t>
    <rPh sb="0" eb="3">
      <t>ミネシ</t>
    </rPh>
    <phoneticPr fontId="12"/>
  </si>
  <si>
    <t>山陽小野田市</t>
    <rPh sb="0" eb="6">
      <t>サンヨウオノダシ</t>
    </rPh>
    <phoneticPr fontId="12"/>
  </si>
  <si>
    <t>宇部・山陽小野田計</t>
    <rPh sb="0" eb="2">
      <t>ウベ</t>
    </rPh>
    <rPh sb="3" eb="8">
      <t>サンヨウオノダ</t>
    </rPh>
    <rPh sb="8" eb="9">
      <t>ケイ</t>
    </rPh>
    <phoneticPr fontId="12"/>
  </si>
  <si>
    <t>下関市</t>
    <rPh sb="0" eb="3">
      <t>シモノセキシ</t>
    </rPh>
    <phoneticPr fontId="12"/>
  </si>
  <si>
    <t>下関圏域計</t>
    <rPh sb="0" eb="2">
      <t>シモノセキ</t>
    </rPh>
    <rPh sb="2" eb="4">
      <t>ケンイキ</t>
    </rPh>
    <rPh sb="4" eb="5">
      <t>ケイ</t>
    </rPh>
    <phoneticPr fontId="12"/>
  </si>
  <si>
    <t>長門市</t>
    <rPh sb="0" eb="3">
      <t>ナガトシ</t>
    </rPh>
    <phoneticPr fontId="12"/>
  </si>
  <si>
    <t>長門圏域計</t>
    <rPh sb="0" eb="2">
      <t>ナガト</t>
    </rPh>
    <rPh sb="2" eb="4">
      <t>ケンイキ</t>
    </rPh>
    <rPh sb="4" eb="5">
      <t>ケイ</t>
    </rPh>
    <phoneticPr fontId="12"/>
  </si>
  <si>
    <t>萩市</t>
    <rPh sb="0" eb="2">
      <t>ハギシ</t>
    </rPh>
    <phoneticPr fontId="12"/>
  </si>
  <si>
    <t>阿武町</t>
    <rPh sb="0" eb="3">
      <t>アブチョウ</t>
    </rPh>
    <phoneticPr fontId="12"/>
  </si>
  <si>
    <t>萩圏域計</t>
    <rPh sb="0" eb="1">
      <t>ハギ</t>
    </rPh>
    <rPh sb="1" eb="3">
      <t>ケンイキ</t>
    </rPh>
    <rPh sb="3" eb="4">
      <t>ケイ</t>
    </rPh>
    <phoneticPr fontId="12"/>
  </si>
  <si>
    <t>県計</t>
    <rPh sb="0" eb="2">
      <t>ケンケイ</t>
    </rPh>
    <phoneticPr fontId="12"/>
  </si>
  <si>
    <t>※施設定員・入居定員：介護保険サービス提供事業者指定等の状況</t>
    <rPh sb="1" eb="3">
      <t>シセツ</t>
    </rPh>
    <rPh sb="3" eb="5">
      <t>テイイン</t>
    </rPh>
    <rPh sb="6" eb="8">
      <t>ニュウキョ</t>
    </rPh>
    <rPh sb="8" eb="10">
      <t>テイイン</t>
    </rPh>
    <rPh sb="11" eb="13">
      <t>カイゴ</t>
    </rPh>
    <rPh sb="13" eb="15">
      <t>ホケン</t>
    </rPh>
    <rPh sb="19" eb="21">
      <t>テイキョウ</t>
    </rPh>
    <rPh sb="21" eb="24">
      <t>ジギョウシャ</t>
    </rPh>
    <rPh sb="24" eb="26">
      <t>シテイ</t>
    </rPh>
    <rPh sb="26" eb="27">
      <t>トウ</t>
    </rPh>
    <rPh sb="28" eb="30">
      <t>ジョウキョウ</t>
    </rPh>
    <phoneticPr fontId="12"/>
  </si>
  <si>
    <t>担当者名：○　○　○　○</t>
    <rPh sb="0" eb="3">
      <t>タントウシャ</t>
    </rPh>
    <rPh sb="3" eb="4">
      <t>メイ</t>
    </rPh>
    <phoneticPr fontId="2"/>
  </si>
  <si>
    <t>介護専用型</t>
    <rPh sb="0" eb="2">
      <t>カイゴ</t>
    </rPh>
    <rPh sb="2" eb="5">
      <t>センヨウガタ</t>
    </rPh>
    <phoneticPr fontId="2"/>
  </si>
  <si>
    <t>ケアハウスへ転換分（外数）</t>
    <rPh sb="6" eb="8">
      <t>テンカン</t>
    </rPh>
    <rPh sb="8" eb="9">
      <t>ブン</t>
    </rPh>
    <rPh sb="10" eb="11">
      <t>ソト</t>
    </rPh>
    <rPh sb="11" eb="12">
      <t>スウ</t>
    </rPh>
    <phoneticPr fontId="2"/>
  </si>
  <si>
    <t>養護から転換分　　　　　　　　　（内数）</t>
    <rPh sb="0" eb="2">
      <t>ヨウゴ</t>
    </rPh>
    <rPh sb="4" eb="6">
      <t>テンカン</t>
    </rPh>
    <rPh sb="6" eb="7">
      <t>ブン</t>
    </rPh>
    <rPh sb="17" eb="18">
      <t>ウチ</t>
    </rPh>
    <rPh sb="18" eb="19">
      <t>スウ</t>
    </rPh>
    <phoneticPr fontId="2"/>
  </si>
  <si>
    <t>うち外部サービス利用型特定分(再掲)</t>
    <rPh sb="2" eb="4">
      <t>ガイブ</t>
    </rPh>
    <rPh sb="8" eb="10">
      <t>リヨウ</t>
    </rPh>
    <rPh sb="10" eb="11">
      <t>ガタ</t>
    </rPh>
    <rPh sb="11" eb="13">
      <t>トクテイ</t>
    </rPh>
    <rPh sb="13" eb="14">
      <t>ブン</t>
    </rPh>
    <rPh sb="15" eb="17">
      <t>サイケイ</t>
    </rPh>
    <phoneticPr fontId="2"/>
  </si>
  <si>
    <t>うち特定分(再掲)</t>
    <rPh sb="2" eb="4">
      <t>トクテイ</t>
    </rPh>
    <rPh sb="4" eb="5">
      <t>ブン</t>
    </rPh>
    <rPh sb="6" eb="8">
      <t>サイケイ</t>
    </rPh>
    <phoneticPr fontId="2"/>
  </si>
  <si>
    <t>○　老人福祉計画等に係る施設及び居住系サービス見込量集計表</t>
    <rPh sb="2" eb="4">
      <t>ロウジン</t>
    </rPh>
    <rPh sb="4" eb="6">
      <t>フクシ</t>
    </rPh>
    <rPh sb="6" eb="8">
      <t>ケイカク</t>
    </rPh>
    <rPh sb="8" eb="9">
      <t>トウ</t>
    </rPh>
    <rPh sb="10" eb="11">
      <t>カカ</t>
    </rPh>
    <rPh sb="12" eb="14">
      <t>シセツ</t>
    </rPh>
    <rPh sb="14" eb="15">
      <t>オヨ</t>
    </rPh>
    <rPh sb="16" eb="18">
      <t>キョジュウ</t>
    </rPh>
    <rPh sb="18" eb="19">
      <t>ケイ</t>
    </rPh>
    <rPh sb="26" eb="28">
      <t>シュウケイ</t>
    </rPh>
    <rPh sb="28" eb="29">
      <t>ヒョウ</t>
    </rPh>
    <phoneticPr fontId="2"/>
  </si>
  <si>
    <t>ＧＨ</t>
    <phoneticPr fontId="12"/>
  </si>
  <si>
    <t>計</t>
    <rPh sb="0" eb="1">
      <t>ケイ</t>
    </rPh>
    <phoneticPr fontId="14"/>
  </si>
  <si>
    <t>一般型</t>
    <rPh sb="0" eb="3">
      <t>イッパンガタ</t>
    </rPh>
    <phoneticPr fontId="14"/>
  </si>
  <si>
    <t>外部利用型</t>
    <rPh sb="0" eb="2">
      <t>ガイブ</t>
    </rPh>
    <rPh sb="2" eb="4">
      <t>リヨウ</t>
    </rPh>
    <rPh sb="4" eb="5">
      <t>ガタ</t>
    </rPh>
    <phoneticPr fontId="14"/>
  </si>
  <si>
    <t>※混合型特定施設のうち外部サービス利用型特定施設については、総量規制の対象となっていません。</t>
    <rPh sb="1" eb="4">
      <t>コンゴウガタ</t>
    </rPh>
    <rPh sb="4" eb="6">
      <t>トクテイ</t>
    </rPh>
    <rPh sb="6" eb="8">
      <t>シセツ</t>
    </rPh>
    <rPh sb="11" eb="13">
      <t>ガイブ</t>
    </rPh>
    <rPh sb="17" eb="19">
      <t>リヨウ</t>
    </rPh>
    <rPh sb="19" eb="20">
      <t>ガタ</t>
    </rPh>
    <rPh sb="20" eb="22">
      <t>トクテイ</t>
    </rPh>
    <rPh sb="22" eb="24">
      <t>シセツ</t>
    </rPh>
    <rPh sb="30" eb="32">
      <t>ソウリョウ</t>
    </rPh>
    <rPh sb="32" eb="34">
      <t>キセイ</t>
    </rPh>
    <rPh sb="35" eb="37">
      <t>タイショウ</t>
    </rPh>
    <phoneticPr fontId="14"/>
  </si>
  <si>
    <t>総定員</t>
    <rPh sb="0" eb="1">
      <t>ソウ</t>
    </rPh>
    <rPh sb="1" eb="3">
      <t>テイイン</t>
    </rPh>
    <phoneticPr fontId="2"/>
  </si>
  <si>
    <t>総定員</t>
    <rPh sb="0" eb="3">
      <t>ソウテイイン</t>
    </rPh>
    <phoneticPr fontId="2"/>
  </si>
  <si>
    <r>
      <t xml:space="preserve">計 </t>
    </r>
    <r>
      <rPr>
        <sz val="12"/>
        <rFont val="ＭＳ ゴシック"/>
        <family val="3"/>
        <charset val="128"/>
      </rPr>
      <t>D</t>
    </r>
    <rPh sb="0" eb="1">
      <t>ケイ</t>
    </rPh>
    <phoneticPr fontId="2"/>
  </si>
  <si>
    <t>認知症デイサービスセンター</t>
    <rPh sb="0" eb="3">
      <t>ニンチショウ</t>
    </rPh>
    <phoneticPr fontId="2"/>
  </si>
  <si>
    <t>養護老人ホーム</t>
    <rPh sb="0" eb="2">
      <t>ヨウゴ</t>
    </rPh>
    <rPh sb="2" eb="4">
      <t>ロウジン</t>
    </rPh>
    <phoneticPr fontId="12"/>
  </si>
  <si>
    <t>うち外部特定</t>
    <rPh sb="2" eb="4">
      <t>ガイブ</t>
    </rPh>
    <rPh sb="4" eb="6">
      <t>トクテイ</t>
    </rPh>
    <phoneticPr fontId="14"/>
  </si>
  <si>
    <t>総数</t>
    <rPh sb="0" eb="2">
      <t>ソウスウ</t>
    </rPh>
    <phoneticPr fontId="14"/>
  </si>
  <si>
    <t>軽費(A型)</t>
    <rPh sb="0" eb="2">
      <t>ケイヒ</t>
    </rPh>
    <rPh sb="4" eb="5">
      <t>ガタ</t>
    </rPh>
    <phoneticPr fontId="12"/>
  </si>
  <si>
    <t>うち特定</t>
    <rPh sb="2" eb="4">
      <t>トクテイ</t>
    </rPh>
    <phoneticPr fontId="14"/>
  </si>
  <si>
    <t>軽費　計</t>
    <rPh sb="0" eb="2">
      <t>ケイヒ</t>
    </rPh>
    <rPh sb="3" eb="4">
      <t>ケイ</t>
    </rPh>
    <phoneticPr fontId="12"/>
  </si>
  <si>
    <t>介護療養型医療施設</t>
    <rPh sb="0" eb="2">
      <t>カイゴ</t>
    </rPh>
    <rPh sb="2" eb="5">
      <t>リョウヨウガタ</t>
    </rPh>
    <rPh sb="5" eb="7">
      <t>イリョウ</t>
    </rPh>
    <rPh sb="7" eb="9">
      <t>シセツ</t>
    </rPh>
    <phoneticPr fontId="14"/>
  </si>
  <si>
    <t>定期巡回随時対応型訪問介護看護事業所</t>
    <rPh sb="0" eb="2">
      <t>テイキ</t>
    </rPh>
    <rPh sb="2" eb="4">
      <t>ジュンカイ</t>
    </rPh>
    <rPh sb="4" eb="6">
      <t>ズイジ</t>
    </rPh>
    <rPh sb="6" eb="9">
      <t>タイオウガタ</t>
    </rPh>
    <rPh sb="9" eb="11">
      <t>ホウモン</t>
    </rPh>
    <rPh sb="11" eb="13">
      <t>カイゴ</t>
    </rPh>
    <rPh sb="13" eb="15">
      <t>カンゴ</t>
    </rPh>
    <rPh sb="15" eb="18">
      <t xml:space="preserve">ジギョウショ </t>
    </rPh>
    <phoneticPr fontId="2"/>
  </si>
  <si>
    <t>地域密着特養から転換分</t>
    <rPh sb="0" eb="2">
      <t xml:space="preserve">チイキ </t>
    </rPh>
    <rPh sb="2" eb="4">
      <t xml:space="preserve">ミッチャク </t>
    </rPh>
    <rPh sb="4" eb="6">
      <t xml:space="preserve">トクヨウ </t>
    </rPh>
    <rPh sb="8" eb="11">
      <t xml:space="preserve">テンカンブン </t>
    </rPh>
    <phoneticPr fontId="2"/>
  </si>
  <si>
    <t>特養からの転換分</t>
    <rPh sb="0" eb="1">
      <t xml:space="preserve">トクヨウ </t>
    </rPh>
    <rPh sb="5" eb="7">
      <t xml:space="preserve">テンカン </t>
    </rPh>
    <rPh sb="7" eb="8">
      <t xml:space="preserve">ブン </t>
    </rPh>
    <phoneticPr fontId="2"/>
  </si>
  <si>
    <t>個室→ユニット化</t>
    <rPh sb="0" eb="2">
      <t xml:space="preserve">コシツ </t>
    </rPh>
    <phoneticPr fontId="2"/>
  </si>
  <si>
    <t>多床室→ユニット化</t>
    <rPh sb="0" eb="3">
      <t xml:space="preserve">タショウシツ </t>
    </rPh>
    <phoneticPr fontId="2"/>
  </si>
  <si>
    <t>共生型サービス事業所の整備</t>
    <rPh sb="0" eb="3">
      <t xml:space="preserve">キョウセイガタ </t>
    </rPh>
    <rPh sb="7" eb="10">
      <t xml:space="preserve">ジギョウショ </t>
    </rPh>
    <rPh sb="11" eb="13">
      <t xml:space="preserve">セイビ </t>
    </rPh>
    <phoneticPr fontId="2"/>
  </si>
  <si>
    <t>(10)</t>
    <phoneticPr fontId="2"/>
  </si>
  <si>
    <t>(12)</t>
    <phoneticPr fontId="2"/>
  </si>
  <si>
    <t>(20)</t>
    <phoneticPr fontId="2"/>
  </si>
  <si>
    <t>(21)</t>
    <phoneticPr fontId="2"/>
  </si>
  <si>
    <t>(23)</t>
    <phoneticPr fontId="2"/>
  </si>
  <si>
    <t>(31)</t>
    <phoneticPr fontId="2"/>
  </si>
  <si>
    <t>(52)</t>
    <phoneticPr fontId="2"/>
  </si>
  <si>
    <t>養護から転換分
（内数）</t>
    <rPh sb="0" eb="2">
      <t>ヨウゴ</t>
    </rPh>
    <rPh sb="4" eb="6">
      <t>テンカン</t>
    </rPh>
    <rPh sb="6" eb="7">
      <t>ブン</t>
    </rPh>
    <rPh sb="9" eb="10">
      <t>ウチ</t>
    </rPh>
    <rPh sb="10" eb="11">
      <t>スウ</t>
    </rPh>
    <phoneticPr fontId="2"/>
  </si>
  <si>
    <t>(62)</t>
    <phoneticPr fontId="2"/>
  </si>
  <si>
    <t>一般分</t>
    <rPh sb="0" eb="2">
      <t>イッパン</t>
    </rPh>
    <rPh sb="2" eb="3">
      <t>ブン</t>
    </rPh>
    <phoneticPr fontId="2"/>
  </si>
  <si>
    <t>地域密着型特別養護老人ホーム(21+22+23)</t>
    <rPh sb="0" eb="2">
      <t>チイキ</t>
    </rPh>
    <rPh sb="2" eb="5">
      <t>ミッチャクガタ</t>
    </rPh>
    <rPh sb="5" eb="7">
      <t>トクベツ</t>
    </rPh>
    <rPh sb="7" eb="9">
      <t>ヨウゴ</t>
    </rPh>
    <phoneticPr fontId="2"/>
  </si>
  <si>
    <t>軽費（ケアハウス）</t>
    <rPh sb="0" eb="2">
      <t>ケイヒ</t>
    </rPh>
    <phoneticPr fontId="12"/>
  </si>
  <si>
    <t>介護医療院</t>
    <rPh sb="0" eb="2">
      <t>カイゴ</t>
    </rPh>
    <rPh sb="2" eb="4">
      <t>イリョウ</t>
    </rPh>
    <rPh sb="4" eb="5">
      <t>イン</t>
    </rPh>
    <phoneticPr fontId="14"/>
  </si>
  <si>
    <t>有料老人ホーム</t>
    <rPh sb="0" eb="2">
      <t xml:space="preserve">ユウリョウ </t>
    </rPh>
    <rPh sb="2" eb="4">
      <t xml:space="preserve">ロウジンホーム </t>
    </rPh>
    <phoneticPr fontId="12"/>
  </si>
  <si>
    <t>うち特定</t>
    <rPh sb="2" eb="4">
      <t xml:space="preserve">トクテイ </t>
    </rPh>
    <phoneticPr fontId="14"/>
  </si>
  <si>
    <t>サ高住</t>
    <rPh sb="1" eb="2">
      <t>コウ</t>
    </rPh>
    <rPh sb="2" eb="3">
      <t>ジュウ</t>
    </rPh>
    <phoneticPr fontId="12"/>
  </si>
  <si>
    <t>介護医療院</t>
    <rPh sb="0" eb="2">
      <t>カイゴ</t>
    </rPh>
    <rPh sb="2" eb="4">
      <t>イリョウ</t>
    </rPh>
    <rPh sb="4" eb="5">
      <t>イン</t>
    </rPh>
    <phoneticPr fontId="2"/>
  </si>
  <si>
    <t>施設内保育施設（定員５人以下）</t>
    <rPh sb="0" eb="2">
      <t xml:space="preserve">シセツ </t>
    </rPh>
    <rPh sb="2" eb="3">
      <t xml:space="preserve">ナイ </t>
    </rPh>
    <rPh sb="3" eb="5">
      <t xml:space="preserve">ホイク </t>
    </rPh>
    <rPh sb="5" eb="7">
      <t xml:space="preserve">シセツ </t>
    </rPh>
    <rPh sb="8" eb="10">
      <t>テイイン</t>
    </rPh>
    <rPh sb="11" eb="12">
      <t>ニン</t>
    </rPh>
    <rPh sb="12" eb="14">
      <t>イカ</t>
    </rPh>
    <phoneticPr fontId="2"/>
  </si>
  <si>
    <t>(22)</t>
    <phoneticPr fontId="2"/>
  </si>
  <si>
    <t>(32)</t>
    <phoneticPr fontId="2"/>
  </si>
  <si>
    <t>(40)</t>
    <phoneticPr fontId="2"/>
  </si>
  <si>
    <t>(60)</t>
    <phoneticPr fontId="2"/>
  </si>
  <si>
    <t>(61)</t>
    <phoneticPr fontId="2"/>
  </si>
  <si>
    <t>(70)</t>
    <phoneticPr fontId="2"/>
  </si>
  <si>
    <t>(80)</t>
    <phoneticPr fontId="2"/>
  </si>
  <si>
    <t>(81)</t>
    <phoneticPr fontId="2"/>
  </si>
  <si>
    <t>(82)</t>
    <phoneticPr fontId="2"/>
  </si>
  <si>
    <t>(91)</t>
    <phoneticPr fontId="2"/>
  </si>
  <si>
    <t>(92)</t>
    <phoneticPr fontId="2"/>
  </si>
  <si>
    <t>定期巡回・随時対応型訪問介護看護</t>
    <rPh sb="0" eb="2">
      <t>テイキ</t>
    </rPh>
    <rPh sb="2" eb="4">
      <t>ジュンカイ</t>
    </rPh>
    <rPh sb="5" eb="7">
      <t>ズイジ</t>
    </rPh>
    <rPh sb="7" eb="9">
      <t>タイオウ</t>
    </rPh>
    <rPh sb="9" eb="10">
      <t>ガタ</t>
    </rPh>
    <rPh sb="10" eb="12">
      <t>ホウモン</t>
    </rPh>
    <rPh sb="12" eb="14">
      <t>カイゴ</t>
    </rPh>
    <rPh sb="14" eb="16">
      <t>カンゴ</t>
    </rPh>
    <phoneticPr fontId="2"/>
  </si>
  <si>
    <t>小規模多機能型居宅介護</t>
    <rPh sb="0" eb="3">
      <t>ショウキボ</t>
    </rPh>
    <rPh sb="3" eb="6">
      <t>タキノウ</t>
    </rPh>
    <rPh sb="6" eb="7">
      <t>ガタ</t>
    </rPh>
    <rPh sb="7" eb="9">
      <t>キョタク</t>
    </rPh>
    <rPh sb="9" eb="11">
      <t>カイゴ</t>
    </rPh>
    <phoneticPr fontId="2"/>
  </si>
  <si>
    <t>看護小規模多機能型居宅介護</t>
    <rPh sb="0" eb="2">
      <t>カンゴ</t>
    </rPh>
    <rPh sb="2" eb="5">
      <t>ショウキボ</t>
    </rPh>
    <rPh sb="5" eb="8">
      <t>タキノウ</t>
    </rPh>
    <rPh sb="8" eb="9">
      <t>ガタ</t>
    </rPh>
    <rPh sb="9" eb="11">
      <t>キョタク</t>
    </rPh>
    <rPh sb="11" eb="13">
      <t>カイゴ</t>
    </rPh>
    <phoneticPr fontId="2"/>
  </si>
  <si>
    <t>(110)</t>
    <phoneticPr fontId="2"/>
  </si>
  <si>
    <t>(130)</t>
    <phoneticPr fontId="2"/>
  </si>
  <si>
    <t>(90)</t>
    <phoneticPr fontId="2"/>
  </si>
  <si>
    <t>(100)</t>
    <phoneticPr fontId="2"/>
  </si>
  <si>
    <t>(101)</t>
    <phoneticPr fontId="2"/>
  </si>
  <si>
    <t>(102)</t>
    <phoneticPr fontId="2"/>
  </si>
  <si>
    <t>(111)</t>
    <phoneticPr fontId="2"/>
  </si>
  <si>
    <t>(120)</t>
    <phoneticPr fontId="2"/>
  </si>
  <si>
    <t>(121)</t>
    <phoneticPr fontId="2"/>
  </si>
  <si>
    <t>(140)</t>
    <phoneticPr fontId="2"/>
  </si>
  <si>
    <t>(150)</t>
    <phoneticPr fontId="2"/>
  </si>
  <si>
    <t>(170)</t>
    <phoneticPr fontId="2"/>
  </si>
  <si>
    <t>(180)</t>
    <phoneticPr fontId="2"/>
  </si>
  <si>
    <t>介護老人保健施設　　　　　　　　　　　　　　　　　(31+32)</t>
    <rPh sb="0" eb="2">
      <t>カイゴ</t>
    </rPh>
    <rPh sb="2" eb="4">
      <t>ロウジン</t>
    </rPh>
    <rPh sb="4" eb="6">
      <t>ホケン</t>
    </rPh>
    <rPh sb="6" eb="8">
      <t>シセツ</t>
    </rPh>
    <phoneticPr fontId="2"/>
  </si>
  <si>
    <t>有料老人ホーム（特定分）</t>
    <rPh sb="0" eb="2">
      <t>ユウリョウ</t>
    </rPh>
    <rPh sb="2" eb="4">
      <t>ロウジン</t>
    </rPh>
    <rPh sb="8" eb="10">
      <t>トクテイ</t>
    </rPh>
    <rPh sb="10" eb="11">
      <t>ブン</t>
    </rPh>
    <phoneticPr fontId="2"/>
  </si>
  <si>
    <t>サービス付き高齢者住宅（特定分）</t>
    <rPh sb="4" eb="5">
      <t>ツ</t>
    </rPh>
    <rPh sb="6" eb="9">
      <t>コウレイシャ</t>
    </rPh>
    <rPh sb="9" eb="11">
      <t>ジュウタク</t>
    </rPh>
    <rPh sb="12" eb="14">
      <t>トクテイ</t>
    </rPh>
    <rPh sb="14" eb="15">
      <t>ブン</t>
    </rPh>
    <phoneticPr fontId="2"/>
  </si>
  <si>
    <t>基金対象事業</t>
    <rPh sb="0" eb="2">
      <t>キキン</t>
    </rPh>
    <rPh sb="2" eb="4">
      <t>タイショウ</t>
    </rPh>
    <rPh sb="4" eb="6">
      <t>ジギョウ</t>
    </rPh>
    <phoneticPr fontId="2"/>
  </si>
  <si>
    <t>(13)</t>
    <phoneticPr fontId="2"/>
  </si>
  <si>
    <t>(14)</t>
    <phoneticPr fontId="2"/>
  </si>
  <si>
    <t>特別養護老人ホーム              (11+12+13+14)</t>
    <rPh sb="0" eb="2">
      <t>トクベツ</t>
    </rPh>
    <rPh sb="2" eb="4">
      <t>ヨウゴ</t>
    </rPh>
    <phoneticPr fontId="2"/>
  </si>
  <si>
    <t>開設準備</t>
    <rPh sb="0" eb="2">
      <t xml:space="preserve">カイセツ </t>
    </rPh>
    <rPh sb="2" eb="4">
      <t xml:space="preserve">ジュンビ </t>
    </rPh>
    <phoneticPr fontId="2"/>
  </si>
  <si>
    <t>既存施設のユニット化改修</t>
    <rPh sb="0" eb="2">
      <t xml:space="preserve">キゾン </t>
    </rPh>
    <rPh sb="2" eb="4">
      <t xml:space="preserve">シセツ </t>
    </rPh>
    <rPh sb="9" eb="10">
      <t>カ</t>
    </rPh>
    <rPh sb="10" eb="12">
      <t>カイシュウ</t>
    </rPh>
    <phoneticPr fontId="2"/>
  </si>
  <si>
    <t>特養のプライバシー保護改修</t>
    <rPh sb="0" eb="1">
      <t xml:space="preserve">トクヨウ </t>
    </rPh>
    <rPh sb="9" eb="11">
      <t xml:space="preserve">ホゴ </t>
    </rPh>
    <rPh sb="11" eb="13">
      <t xml:space="preserve">カイシュウ </t>
    </rPh>
    <phoneticPr fontId="2"/>
  </si>
  <si>
    <t>看取り環境整備</t>
    <rPh sb="0" eb="1">
      <t xml:space="preserve">ミトリカンキョウ </t>
    </rPh>
    <rPh sb="5" eb="7">
      <t xml:space="preserve">セイビ </t>
    </rPh>
    <phoneticPr fontId="2"/>
  </si>
  <si>
    <t>介護職員の宿舎整備</t>
    <rPh sb="0" eb="2">
      <t xml:space="preserve">カイゴ </t>
    </rPh>
    <rPh sb="2" eb="4">
      <t xml:space="preserve">ショクイン </t>
    </rPh>
    <rPh sb="5" eb="7">
      <t xml:space="preserve">シュクシャ </t>
    </rPh>
    <rPh sb="7" eb="9">
      <t xml:space="preserve">セイビ </t>
    </rPh>
    <phoneticPr fontId="2"/>
  </si>
  <si>
    <t>小規模多機能型居宅介護事業所
※宿泊定員</t>
    <rPh sb="0" eb="3">
      <t>ショウキボ</t>
    </rPh>
    <rPh sb="3" eb="7">
      <t>タキノウガタ</t>
    </rPh>
    <rPh sb="7" eb="9">
      <t>キョタク</t>
    </rPh>
    <rPh sb="9" eb="11">
      <t>カイゴ</t>
    </rPh>
    <rPh sb="11" eb="14">
      <t xml:space="preserve">ジギョウショ </t>
    </rPh>
    <rPh sb="16" eb="18">
      <t xml:space="preserve">シュクハク </t>
    </rPh>
    <rPh sb="18" eb="20">
      <t xml:space="preserve">テイイン </t>
    </rPh>
    <phoneticPr fontId="2"/>
  </si>
  <si>
    <t>(71)</t>
    <phoneticPr fontId="2"/>
  </si>
  <si>
    <t>(72)</t>
    <phoneticPr fontId="2"/>
  </si>
  <si>
    <t>介護予防拠点防災意識啓発</t>
    <phoneticPr fontId="2"/>
  </si>
  <si>
    <t>定期巡回随時対応型居宅介護</t>
    <rPh sb="0" eb="2">
      <t xml:space="preserve">テイキ </t>
    </rPh>
    <rPh sb="2" eb="4">
      <t xml:space="preserve">ジュンカイ </t>
    </rPh>
    <rPh sb="4" eb="9">
      <t xml:space="preserve">ズイジタイオウガタ </t>
    </rPh>
    <rPh sb="9" eb="11">
      <t xml:space="preserve">キョタク </t>
    </rPh>
    <rPh sb="11" eb="13">
      <t xml:space="preserve">カイゴ </t>
    </rPh>
    <phoneticPr fontId="2"/>
  </si>
  <si>
    <t>訪問看護ステーション</t>
    <rPh sb="0" eb="4">
      <t xml:space="preserve">ホウモンカンゴ </t>
    </rPh>
    <phoneticPr fontId="2"/>
  </si>
  <si>
    <t>【その他施設】</t>
    <rPh sb="3" eb="4">
      <t>タ</t>
    </rPh>
    <rPh sb="4" eb="6">
      <t>シセツ</t>
    </rPh>
    <phoneticPr fontId="2"/>
  </si>
  <si>
    <t>看護小規模多機能型居宅介護事業所　※宿泊定員</t>
    <rPh sb="0" eb="2">
      <t xml:space="preserve">カンゴ </t>
    </rPh>
    <rPh sb="2" eb="5">
      <t xml:space="preserve">ショウキボ </t>
    </rPh>
    <rPh sb="5" eb="9">
      <t xml:space="preserve">タキノウガタ </t>
    </rPh>
    <rPh sb="9" eb="11">
      <t xml:space="preserve">キョタク </t>
    </rPh>
    <rPh sb="11" eb="13">
      <t xml:space="preserve">カイゴ </t>
    </rPh>
    <rPh sb="13" eb="16">
      <t xml:space="preserve">ジギョウショ </t>
    </rPh>
    <rPh sb="18" eb="20">
      <t xml:space="preserve">シュクハク </t>
    </rPh>
    <rPh sb="20" eb="22">
      <t xml:space="preserve">テイイン </t>
    </rPh>
    <phoneticPr fontId="2"/>
  </si>
  <si>
    <t>市 町 名：○　○　市（町）</t>
    <rPh sb="0" eb="1">
      <t>シ</t>
    </rPh>
    <rPh sb="2" eb="3">
      <t>マチ</t>
    </rPh>
    <rPh sb="4" eb="5">
      <t>メイ</t>
    </rPh>
    <rPh sb="10" eb="11">
      <t>シ</t>
    </rPh>
    <rPh sb="12" eb="13">
      <t>マチ</t>
    </rPh>
    <phoneticPr fontId="2"/>
  </si>
  <si>
    <t>広域型施設(訪看除く）
※介護付きホーム含む</t>
    <rPh sb="0" eb="2">
      <t xml:space="preserve">コウイキ </t>
    </rPh>
    <rPh sb="2" eb="3">
      <t xml:space="preserve">ガタ </t>
    </rPh>
    <rPh sb="3" eb="5">
      <t xml:space="preserve">シセツ </t>
    </rPh>
    <rPh sb="6" eb="8">
      <t xml:space="preserve">ホウカン </t>
    </rPh>
    <rPh sb="8" eb="9">
      <t xml:space="preserve">ノゾク </t>
    </rPh>
    <rPh sb="13" eb="15">
      <t>カイゴ</t>
    </rPh>
    <rPh sb="15" eb="16">
      <t>ツ</t>
    </rPh>
    <rPh sb="20" eb="21">
      <t>フク</t>
    </rPh>
    <phoneticPr fontId="2"/>
  </si>
  <si>
    <r>
      <rPr>
        <sz val="9"/>
        <rFont val="ＭＳ ゴシック"/>
        <family val="3"/>
        <charset val="128"/>
      </rPr>
      <t>地域密着型施設（定期巡回除く）</t>
    </r>
    <r>
      <rPr>
        <sz val="10"/>
        <rFont val="ＭＳ ゴシック"/>
        <family val="3"/>
        <charset val="128"/>
      </rPr>
      <t xml:space="preserve">
※介護付きホーム含む</t>
    </r>
    <rPh sb="0" eb="2">
      <t xml:space="preserve">チイキ </t>
    </rPh>
    <rPh sb="2" eb="5">
      <t xml:space="preserve">ミッチャクガタ </t>
    </rPh>
    <rPh sb="5" eb="7">
      <t xml:space="preserve">シセツ </t>
    </rPh>
    <rPh sb="8" eb="10">
      <t xml:space="preserve">テイキ </t>
    </rPh>
    <rPh sb="10" eb="12">
      <t xml:space="preserve">ジュンカイ </t>
    </rPh>
    <rPh sb="12" eb="13">
      <t xml:space="preserve">ノゾク </t>
    </rPh>
    <phoneticPr fontId="2"/>
  </si>
  <si>
    <t>ショートステイから転換分</t>
    <rPh sb="9" eb="11">
      <t>テンカン</t>
    </rPh>
    <rPh sb="11" eb="12">
      <t>ブン</t>
    </rPh>
    <phoneticPr fontId="2"/>
  </si>
  <si>
    <t>「第九次やまぐち高齢者プラン」(R9～R11)施設整備計画</t>
    <rPh sb="1" eb="2">
      <t>ダイ</t>
    </rPh>
    <rPh sb="2" eb="3">
      <t>キュウ</t>
    </rPh>
    <rPh sb="3" eb="4">
      <t>ジ</t>
    </rPh>
    <rPh sb="8" eb="11">
      <t>コウレイシャ</t>
    </rPh>
    <rPh sb="23" eb="25">
      <t>シセツ</t>
    </rPh>
    <rPh sb="25" eb="27">
      <t>セイビ</t>
    </rPh>
    <rPh sb="27" eb="29">
      <t>ケイカク</t>
    </rPh>
    <phoneticPr fontId="2"/>
  </si>
  <si>
    <t>R7末
A</t>
    <rPh sb="2" eb="3">
      <t>スエ</t>
    </rPh>
    <phoneticPr fontId="2"/>
  </si>
  <si>
    <t>R8
B</t>
    <phoneticPr fontId="2"/>
  </si>
  <si>
    <t>R8末　　　C(A+B)</t>
    <rPh sb="2" eb="3">
      <t>マツ</t>
    </rPh>
    <phoneticPr fontId="2"/>
  </si>
  <si>
    <t>R9</t>
    <phoneticPr fontId="2"/>
  </si>
  <si>
    <t>R10</t>
    <phoneticPr fontId="2"/>
  </si>
  <si>
    <t>R11</t>
    <phoneticPr fontId="2"/>
  </si>
  <si>
    <t>整備目標R11末
E(C+D)</t>
    <rPh sb="0" eb="2">
      <t>セイビ</t>
    </rPh>
    <rPh sb="2" eb="4">
      <t>モクヒョウ</t>
    </rPh>
    <rPh sb="7" eb="8">
      <t>マツ</t>
    </rPh>
    <phoneticPr fontId="2"/>
  </si>
  <si>
    <t>Ｒ８年度 a</t>
    <rPh sb="2" eb="4">
      <t>ネンド</t>
    </rPh>
    <phoneticPr fontId="2"/>
  </si>
  <si>
    <t>Ｒ８年度             繰越分 b</t>
    <rPh sb="2" eb="4">
      <t>ネンド</t>
    </rPh>
    <rPh sb="17" eb="19">
      <t>クリコシ</t>
    </rPh>
    <rPh sb="19" eb="20">
      <t>ブン</t>
    </rPh>
    <phoneticPr fontId="2"/>
  </si>
  <si>
    <t>Ｒ９年度 c</t>
    <rPh sb="2" eb="4">
      <t>ネンド</t>
    </rPh>
    <phoneticPr fontId="2"/>
  </si>
  <si>
    <t>Ｒ１０年度 d</t>
    <rPh sb="3" eb="5">
      <t>ネンド</t>
    </rPh>
    <phoneticPr fontId="2"/>
  </si>
  <si>
    <t>Ｒ１１年度 e</t>
    <rPh sb="3" eb="5">
      <t>ネンド</t>
    </rPh>
    <phoneticPr fontId="2"/>
  </si>
  <si>
    <t>施設・居住系サービス定員数（R8年3月31日時点）</t>
    <rPh sb="0" eb="2">
      <t>シセツ</t>
    </rPh>
    <rPh sb="3" eb="6">
      <t>キョジュウケイ</t>
    </rPh>
    <rPh sb="10" eb="12">
      <t>テイイン</t>
    </rPh>
    <rPh sb="12" eb="13">
      <t>スウ</t>
    </rPh>
    <rPh sb="16" eb="17">
      <t>ネン</t>
    </rPh>
    <rPh sb="18" eb="19">
      <t>ガツ</t>
    </rPh>
    <rPh sb="21" eb="22">
      <t>ヒ</t>
    </rPh>
    <rPh sb="22" eb="24">
      <t>ジテン</t>
    </rPh>
    <phoneticPr fontId="12"/>
  </si>
  <si>
    <t>○養護、軽費A型、ｹｱﾊｳｽ（R8年3月31日時点）定員数</t>
    <rPh sb="1" eb="3">
      <t>ヨウゴ</t>
    </rPh>
    <rPh sb="4" eb="6">
      <t>ケイヒ</t>
    </rPh>
    <rPh sb="7" eb="8">
      <t>ガタ</t>
    </rPh>
    <rPh sb="14" eb="15">
      <t>インズウ</t>
    </rPh>
    <rPh sb="17" eb="18">
      <t>ネン</t>
    </rPh>
    <rPh sb="19" eb="20">
      <t>ガツ</t>
    </rPh>
    <rPh sb="22" eb="23">
      <t>ヒ</t>
    </rPh>
    <rPh sb="23" eb="25">
      <t>ジテン</t>
    </rPh>
    <rPh sb="26" eb="28">
      <t>テイイン</t>
    </rPh>
    <rPh sb="28" eb="29">
      <t>スウ</t>
    </rPh>
    <phoneticPr fontId="12"/>
  </si>
  <si>
    <t>※６５歳以上人口：介護保険事業状況報告　「&lt;保険者別&gt;第１号被保険者数」（令和５年度末）</t>
    <rPh sb="3" eb="4">
      <t>サイ</t>
    </rPh>
    <rPh sb="4" eb="6">
      <t>イジョウ</t>
    </rPh>
    <rPh sb="6" eb="8">
      <t>ジンコウ</t>
    </rPh>
    <rPh sb="9" eb="11">
      <t>カイゴ</t>
    </rPh>
    <rPh sb="11" eb="13">
      <t>ホケン</t>
    </rPh>
    <rPh sb="13" eb="15">
      <t>ジギョウ</t>
    </rPh>
    <rPh sb="15" eb="17">
      <t>ジョウキョウ</t>
    </rPh>
    <rPh sb="17" eb="19">
      <t>ホウコク</t>
    </rPh>
    <rPh sb="37" eb="39">
      <t>レイワ</t>
    </rPh>
    <rPh sb="40" eb="41">
      <t>ネン</t>
    </rPh>
    <rPh sb="41" eb="42">
      <t>ド</t>
    </rPh>
    <rPh sb="42" eb="43">
      <t>マツ</t>
    </rPh>
    <phoneticPr fontId="12"/>
  </si>
  <si>
    <t>※要介護者人口：介護保険事業状況報告　「&lt;保険者別&gt;要介護（要支援）認定者数　男女計 - 総数 -」（令和５年度末）</t>
    <rPh sb="1" eb="5">
      <t>ヨウカイゴシャ</t>
    </rPh>
    <rPh sb="5" eb="7">
      <t>ジンコウ</t>
    </rPh>
    <rPh sb="8" eb="10">
      <t>カイゴ</t>
    </rPh>
    <rPh sb="10" eb="12">
      <t>ホケン</t>
    </rPh>
    <rPh sb="12" eb="14">
      <t>ジギョウ</t>
    </rPh>
    <rPh sb="14" eb="16">
      <t>ジョウキョウ</t>
    </rPh>
    <rPh sb="16" eb="18">
      <t>ホウコク</t>
    </rPh>
    <rPh sb="51" eb="53">
      <t>レイワ</t>
    </rPh>
    <rPh sb="54" eb="55">
      <t>ネン</t>
    </rPh>
    <rPh sb="55" eb="56">
      <t>ド</t>
    </rPh>
    <rPh sb="56" eb="57">
      <t>マツ</t>
    </rPh>
    <phoneticPr fontId="12"/>
  </si>
  <si>
    <t>(93)</t>
    <phoneticPr fontId="2"/>
  </si>
  <si>
    <t>(94)</t>
    <phoneticPr fontId="2"/>
  </si>
  <si>
    <t>(103)</t>
  </si>
  <si>
    <t>(112)</t>
  </si>
  <si>
    <t>(113)</t>
  </si>
  <si>
    <t>(122)</t>
  </si>
  <si>
    <t>(123)</t>
  </si>
  <si>
    <t>Ｒ８年度　Ａ</t>
    <rPh sb="2" eb="4">
      <t>ネンド</t>
    </rPh>
    <phoneticPr fontId="2"/>
  </si>
  <si>
    <t>Ｒ９年度　Ｂ</t>
    <rPh sb="2" eb="4">
      <t>ネンド</t>
    </rPh>
    <phoneticPr fontId="2"/>
  </si>
  <si>
    <t>Ｒ10年度　Ｃ</t>
    <rPh sb="3" eb="5">
      <t>ネンド</t>
    </rPh>
    <phoneticPr fontId="2"/>
  </si>
  <si>
    <t>Ｒ11年度　Ｄ</t>
    <rPh sb="3" eb="5">
      <t>ネンド</t>
    </rPh>
    <phoneticPr fontId="2"/>
  </si>
  <si>
    <t>　　併設ショートステイ</t>
    <rPh sb="2" eb="4">
      <t>ヘイセツ</t>
    </rPh>
    <phoneticPr fontId="2"/>
  </si>
  <si>
    <t>改築</t>
    <rPh sb="0" eb="2">
      <t>カイチク</t>
    </rPh>
    <phoneticPr fontId="2"/>
  </si>
  <si>
    <t>創　　　設</t>
    <rPh sb="0" eb="1">
      <t>ソウ</t>
    </rPh>
    <rPh sb="4" eb="5">
      <t>セツ</t>
    </rPh>
    <phoneticPr fontId="2"/>
  </si>
  <si>
    <t>改　　　築</t>
    <rPh sb="0" eb="1">
      <t>カイ</t>
    </rPh>
    <rPh sb="4" eb="5">
      <t>チク</t>
    </rPh>
    <phoneticPr fontId="2"/>
  </si>
  <si>
    <t>　地域密着型特別養護老人ホーム</t>
    <rPh sb="1" eb="6">
      <t>チイキミッチャクガタ</t>
    </rPh>
    <rPh sb="6" eb="8">
      <t>トクベツ</t>
    </rPh>
    <rPh sb="8" eb="10">
      <t>ヨウゴ</t>
    </rPh>
    <rPh sb="10" eb="12">
      <t>ロウジン</t>
    </rPh>
    <phoneticPr fontId="2"/>
  </si>
  <si>
    <t>　小規模介護老人保健施設</t>
    <rPh sb="1" eb="4">
      <t>ショウキボ</t>
    </rPh>
    <rPh sb="4" eb="6">
      <t>カイゴ</t>
    </rPh>
    <rPh sb="6" eb="8">
      <t>ロウジン</t>
    </rPh>
    <rPh sb="8" eb="10">
      <t>ホケン</t>
    </rPh>
    <rPh sb="10" eb="12">
      <t>シセツ</t>
    </rPh>
    <phoneticPr fontId="2"/>
  </si>
  <si>
    <t>　小規模介護医療院</t>
    <rPh sb="1" eb="4">
      <t xml:space="preserve">ショウキボ </t>
    </rPh>
    <rPh sb="4" eb="9">
      <t xml:space="preserve">カイゴイリョウイン </t>
    </rPh>
    <phoneticPr fontId="2"/>
  </si>
  <si>
    <t>　小規模養護老人ホーム</t>
    <rPh sb="1" eb="4">
      <t xml:space="preserve">ショウキボ </t>
    </rPh>
    <rPh sb="4" eb="8">
      <t>ヨウゴロウジン</t>
    </rPh>
    <phoneticPr fontId="2"/>
  </si>
  <si>
    <t>　小規模ケアハウス（特定施設）</t>
    <rPh sb="1" eb="4">
      <t>ショウキボ</t>
    </rPh>
    <rPh sb="10" eb="12">
      <t>トクテイ</t>
    </rPh>
    <rPh sb="12" eb="14">
      <t>シセツ</t>
    </rPh>
    <phoneticPr fontId="2"/>
  </si>
  <si>
    <t>　認知症高齢者グループホーム</t>
    <rPh sb="1" eb="3">
      <t>ニンチ</t>
    </rPh>
    <rPh sb="3" eb="4">
      <t>ショウ</t>
    </rPh>
    <rPh sb="4" eb="7">
      <t>コウレイシャ</t>
    </rPh>
    <phoneticPr fontId="2"/>
  </si>
  <si>
    <t>　小規模多機能型居宅介護拠点(宿泊定員）</t>
    <rPh sb="1" eb="4">
      <t>ショウキボ</t>
    </rPh>
    <rPh sb="4" eb="7">
      <t>タキノウ</t>
    </rPh>
    <rPh sb="7" eb="8">
      <t>ガタ</t>
    </rPh>
    <rPh sb="8" eb="10">
      <t>キョタク</t>
    </rPh>
    <rPh sb="10" eb="12">
      <t>カイゴ</t>
    </rPh>
    <rPh sb="12" eb="14">
      <t>キョテン</t>
    </rPh>
    <rPh sb="15" eb="17">
      <t xml:space="preserve">シュクハク </t>
    </rPh>
    <rPh sb="17" eb="19">
      <t xml:space="preserve">テイイン </t>
    </rPh>
    <phoneticPr fontId="2"/>
  </si>
  <si>
    <t>　定期巡回随時対応型訪問介護看護</t>
    <rPh sb="1" eb="3">
      <t>テイキ</t>
    </rPh>
    <rPh sb="3" eb="5">
      <t>ジュンカイ</t>
    </rPh>
    <rPh sb="5" eb="7">
      <t>ズイジ</t>
    </rPh>
    <rPh sb="7" eb="9">
      <t>タイオウ</t>
    </rPh>
    <rPh sb="9" eb="10">
      <t>ガタ</t>
    </rPh>
    <rPh sb="10" eb="12">
      <t>ホウモン</t>
    </rPh>
    <rPh sb="12" eb="14">
      <t>カイゴ</t>
    </rPh>
    <rPh sb="14" eb="16">
      <t>カンゴ</t>
    </rPh>
    <phoneticPr fontId="2"/>
  </si>
  <si>
    <t>　看護小規模多機能居宅介護（宿泊定員）</t>
    <rPh sb="1" eb="3">
      <t xml:space="preserve">カンゴ </t>
    </rPh>
    <rPh sb="3" eb="6">
      <t xml:space="preserve">ショウキボ </t>
    </rPh>
    <rPh sb="6" eb="9">
      <t xml:space="preserve">タキノウ </t>
    </rPh>
    <rPh sb="9" eb="13">
      <t xml:space="preserve">キョタクカイゴ </t>
    </rPh>
    <rPh sb="14" eb="18">
      <t xml:space="preserve">シュクハクテイイｎ </t>
    </rPh>
    <phoneticPr fontId="2"/>
  </si>
  <si>
    <t>　認知症対応型デイサービスセンター</t>
    <rPh sb="1" eb="3">
      <t>ニンチ</t>
    </rPh>
    <rPh sb="3" eb="4">
      <t>ショウ</t>
    </rPh>
    <rPh sb="4" eb="7">
      <t>タイオウガタ</t>
    </rPh>
    <phoneticPr fontId="2"/>
  </si>
  <si>
    <t>　介護予防拠点</t>
    <rPh sb="1" eb="3">
      <t>カイゴ</t>
    </rPh>
    <rPh sb="3" eb="5">
      <t>ヨボウ</t>
    </rPh>
    <rPh sb="5" eb="7">
      <t>キョテン</t>
    </rPh>
    <phoneticPr fontId="2"/>
  </si>
  <si>
    <t>　地域包括支援センター</t>
    <rPh sb="1" eb="3">
      <t>チイキ</t>
    </rPh>
    <rPh sb="3" eb="5">
      <t>ホウカツ</t>
    </rPh>
    <rPh sb="5" eb="7">
      <t>シエン</t>
    </rPh>
    <phoneticPr fontId="2"/>
  </si>
  <si>
    <t>　生活支援ハウス</t>
    <rPh sb="1" eb="3">
      <t>セイカツ</t>
    </rPh>
    <rPh sb="3" eb="5">
      <t>シエン</t>
    </rPh>
    <phoneticPr fontId="2"/>
  </si>
  <si>
    <t>　施設内保育施設</t>
    <rPh sb="1" eb="4">
      <t xml:space="preserve">シセツナイ </t>
    </rPh>
    <rPh sb="4" eb="6">
      <t xml:space="preserve">ホイク </t>
    </rPh>
    <rPh sb="6" eb="8">
      <t xml:space="preserve">シセツ </t>
    </rPh>
    <phoneticPr fontId="2"/>
  </si>
  <si>
    <t>◆地域密着型サービス等整備</t>
    <rPh sb="1" eb="6">
      <t>チイキミッチャクガタ</t>
    </rPh>
    <rPh sb="10" eb="11">
      <t>トウ</t>
    </rPh>
    <rPh sb="11" eb="13">
      <t>セイビ</t>
    </rPh>
    <phoneticPr fontId="2"/>
  </si>
  <si>
    <t xml:space="preserve">◆介護施設等の創設を条件に行う広域型施設の大規模修繕・耐震化整備  </t>
    <phoneticPr fontId="2"/>
  </si>
  <si>
    <t>　広域型の介護老人保健施設</t>
    <rPh sb="5" eb="13">
      <t>カイゴロウジンホケンシセツ</t>
    </rPh>
    <phoneticPr fontId="2"/>
  </si>
  <si>
    <t>　広域型の介護医療院</t>
    <rPh sb="5" eb="7">
      <t>カイゴ</t>
    </rPh>
    <rPh sb="7" eb="9">
      <t>イリョウ</t>
    </rPh>
    <rPh sb="9" eb="10">
      <t>イン</t>
    </rPh>
    <phoneticPr fontId="2"/>
  </si>
  <si>
    <t>　広域型の養護老人ホーム</t>
    <rPh sb="5" eb="9">
      <t>ヨウゴロウジン</t>
    </rPh>
    <phoneticPr fontId="2"/>
  </si>
  <si>
    <t>◆災害レッドゾーンに所在する老朽化等した広域型介護施設等の移転改築整備</t>
    <phoneticPr fontId="2"/>
  </si>
  <si>
    <t>　広域型の特別養護老人ホーム及び併設されるショートステイ居室</t>
    <rPh sb="1" eb="4">
      <t>コウイキガタ</t>
    </rPh>
    <rPh sb="5" eb="7">
      <t>トクベツ</t>
    </rPh>
    <rPh sb="7" eb="9">
      <t>ヨウゴ</t>
    </rPh>
    <rPh sb="9" eb="11">
      <t>ロウジン</t>
    </rPh>
    <rPh sb="14" eb="15">
      <t>オヨ</t>
    </rPh>
    <rPh sb="16" eb="18">
      <t>ヘイセツ</t>
    </rPh>
    <rPh sb="28" eb="30">
      <t>キョシツ</t>
    </rPh>
    <phoneticPr fontId="2"/>
  </si>
  <si>
    <t>　広域型の軽費老人ホーム（特定施設）</t>
    <rPh sb="5" eb="7">
      <t>ケイヒ</t>
    </rPh>
    <rPh sb="7" eb="9">
      <t>ロウジン</t>
    </rPh>
    <rPh sb="13" eb="17">
      <t>トクテイシセツ</t>
    </rPh>
    <phoneticPr fontId="2"/>
  </si>
  <si>
    <t>◆災害イエローゾーンに所在する老朽化等した広域型介護施設等の移転改築整備</t>
    <phoneticPr fontId="2"/>
  </si>
  <si>
    <t xml:space="preserve">◆中山間・人口減少地域等におけるダウンサイジング支援事業 </t>
    <phoneticPr fontId="2"/>
  </si>
  <si>
    <t>　地域密着型特別養護老人ホーム及び併設ショートステイ</t>
    <rPh sb="1" eb="6">
      <t>チイキミッチャクガタ</t>
    </rPh>
    <rPh sb="6" eb="8">
      <t>トクベツ</t>
    </rPh>
    <rPh sb="8" eb="10">
      <t>ヨウゴ</t>
    </rPh>
    <rPh sb="10" eb="12">
      <t>ロウジン</t>
    </rPh>
    <rPh sb="15" eb="16">
      <t>オヨ</t>
    </rPh>
    <phoneticPr fontId="2"/>
  </si>
  <si>
    <t>◆介護施設等の集約・再編支援事業</t>
    <phoneticPr fontId="2"/>
  </si>
  <si>
    <t>大規模修繕の際にあわせて行う介護テクノロジー導入経費</t>
    <rPh sb="0" eb="5">
      <t>ダイキボシュウゼン</t>
    </rPh>
    <rPh sb="6" eb="7">
      <t>サイ</t>
    </rPh>
    <rPh sb="12" eb="13">
      <t>オコナ</t>
    </rPh>
    <rPh sb="14" eb="16">
      <t>カイゴ</t>
    </rPh>
    <rPh sb="22" eb="26">
      <t>ドウニュウケイヒ</t>
    </rPh>
    <phoneticPr fontId="2"/>
  </si>
  <si>
    <t>広域型施設
※介護付きホーム含む</t>
    <rPh sb="0" eb="2">
      <t xml:space="preserve">コウイキ </t>
    </rPh>
    <rPh sb="2" eb="3">
      <t xml:space="preserve">ガタ </t>
    </rPh>
    <rPh sb="3" eb="5">
      <t xml:space="preserve">シセツ </t>
    </rPh>
    <rPh sb="7" eb="9">
      <t>カイゴ</t>
    </rPh>
    <rPh sb="9" eb="10">
      <t>ツ</t>
    </rPh>
    <rPh sb="14" eb="15">
      <t>フク</t>
    </rPh>
    <phoneticPr fontId="2"/>
  </si>
  <si>
    <r>
      <rPr>
        <sz val="9"/>
        <rFont val="ＭＳ ゴシック"/>
        <family val="3"/>
        <charset val="128"/>
      </rPr>
      <t>地域密着型施設（定期巡回・養護老人ホーム除く）</t>
    </r>
    <r>
      <rPr>
        <sz val="10"/>
        <rFont val="ＭＳ ゴシック"/>
        <family val="3"/>
        <charset val="128"/>
      </rPr>
      <t xml:space="preserve">
※介護付きホーム含む</t>
    </r>
    <rPh sb="0" eb="2">
      <t xml:space="preserve">チイキ </t>
    </rPh>
    <rPh sb="2" eb="5">
      <t xml:space="preserve">ミッチャクガタ </t>
    </rPh>
    <rPh sb="5" eb="7">
      <t xml:space="preserve">シセツ </t>
    </rPh>
    <rPh sb="8" eb="10">
      <t xml:space="preserve">テイキ </t>
    </rPh>
    <rPh sb="10" eb="12">
      <t xml:space="preserve">ジュンカイ </t>
    </rPh>
    <rPh sb="13" eb="15">
      <t>ヨウゴ</t>
    </rPh>
    <rPh sb="15" eb="17">
      <t>ロウジン</t>
    </rPh>
    <rPh sb="20" eb="21">
      <t xml:space="preserve">ノゾク </t>
    </rPh>
    <phoneticPr fontId="2"/>
  </si>
  <si>
    <t>小規模な養護老人ホーム</t>
    <rPh sb="0" eb="3">
      <t>ショウキボ</t>
    </rPh>
    <rPh sb="4" eb="8">
      <t>ヨウゴロウジン</t>
    </rPh>
    <phoneticPr fontId="2"/>
  </si>
  <si>
    <t>認知症高齢者グループホーム　
（71+72）　　　　　　　　　　　　　　　　　</t>
    <rPh sb="0" eb="2">
      <t>ニンチ</t>
    </rPh>
    <rPh sb="2" eb="3">
      <t>ショウ</t>
    </rPh>
    <rPh sb="3" eb="6">
      <t>コウレイシャ</t>
    </rPh>
    <phoneticPr fontId="2"/>
  </si>
  <si>
    <t>養護老人ホーム(81+82)</t>
    <phoneticPr fontId="2"/>
  </si>
  <si>
    <t>軽費老人ホーム（ケアハウス）(91+92+93+94)</t>
    <phoneticPr fontId="2"/>
  </si>
  <si>
    <t>軽費老人ホーム（Ａ型）(101+102+103)</t>
    <phoneticPr fontId="2"/>
  </si>
  <si>
    <t>有料老人ホーム（特定施設のみ）
（111+112+113)</t>
    <rPh sb="0" eb="2">
      <t>ユウリョウ</t>
    </rPh>
    <rPh sb="2" eb="4">
      <t>ロウジン</t>
    </rPh>
    <rPh sb="8" eb="10">
      <t>トクテイ</t>
    </rPh>
    <rPh sb="10" eb="12">
      <t>シセツ</t>
    </rPh>
    <phoneticPr fontId="2"/>
  </si>
  <si>
    <t>サービス付高齢者向け住宅（特定施設のみ）(121+122+123)</t>
    <rPh sb="4" eb="5">
      <t>ツ</t>
    </rPh>
    <rPh sb="5" eb="8">
      <t>コウレイシャ</t>
    </rPh>
    <rPh sb="8" eb="9">
      <t>ム</t>
    </rPh>
    <rPh sb="10" eb="12">
      <t>ジュウタク</t>
    </rPh>
    <rPh sb="13" eb="15">
      <t>トクテイ</t>
    </rPh>
    <rPh sb="15" eb="17">
      <t>シセツ</t>
    </rPh>
    <phoneticPr fontId="2"/>
  </si>
  <si>
    <t>介護医療院（小規模）
（61+62）　　　　　　　　　　　　　　　　　　</t>
    <rPh sb="0" eb="5">
      <t xml:space="preserve">カイゴイリョウイｎ </t>
    </rPh>
    <rPh sb="6" eb="9">
      <t>ショウキボ</t>
    </rPh>
    <phoneticPr fontId="2"/>
  </si>
  <si>
    <t>介護医療院　　　　　　　　　　　　　　　　　(51+52)</t>
    <rPh sb="0" eb="2">
      <t xml:space="preserve">カイゴ </t>
    </rPh>
    <rPh sb="2" eb="5">
      <t xml:space="preserve">イリョウイン </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</si>
</sst>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quot;人&quot;;&quot;△ &quot;#,##0&quot;人&quot;"/>
    <numFmt numFmtId="177" formatCode="\(#,##0&quot;人)&quot;;&quot;(△ &quot;#,##0&quot;人)&quot;"/>
    <numFmt numFmtId="178" formatCode="#,##0&quot;人&quot;"/>
    <numFmt numFmtId="179" formatCode="#,##0&quot;箇所&quot;"/>
    <numFmt numFmtId="180" formatCode="\(#,##0&quot;箇所&quot;\)"/>
    <numFmt numFmtId="181" formatCode="0.0%"/>
    <numFmt numFmtId="182" formatCode="#,##0&quot;箇&quot;&quot;所&quot;"/>
  </numFmts>
  <fonts count="25" x14ac:knownFonts="1">
    <font>
      <sz val="12"/>
      <name val="ＭＳ ゴシック"/>
      <family val="3"/>
      <charset val="128"/>
    </font>
    <font>
      <sz val="12"/>
      <name val="ＭＳ ゴシック"/>
      <family val="3"/>
      <charset val="128"/>
    </font>
    <font>
      <sz val="6"/>
      <name val="ＭＳ ゴシック"/>
      <family val="3"/>
      <charset val="128"/>
    </font>
    <font>
      <sz val="9"/>
      <name val="ＭＳ ゴシック"/>
      <family val="3"/>
      <charset val="128"/>
    </font>
    <font>
      <sz val="14"/>
      <name val="ＭＳ ゴシック"/>
      <family val="3"/>
      <charset val="128"/>
    </font>
    <font>
      <sz val="11"/>
      <name val="ＭＳ ゴシック"/>
      <family val="3"/>
      <charset val="128"/>
    </font>
    <font>
      <sz val="10"/>
      <name val="ＭＳ ゴシック"/>
      <family val="3"/>
      <charset val="128"/>
    </font>
    <font>
      <u/>
      <sz val="10"/>
      <name val="ＭＳ ゴシック"/>
      <family val="3"/>
      <charset val="128"/>
    </font>
    <font>
      <u/>
      <sz val="12"/>
      <name val="ＭＳ ゴシック"/>
      <family val="3"/>
      <charset val="128"/>
    </font>
    <font>
      <sz val="11"/>
      <name val="ＭＳ Ｐゴシック"/>
      <family val="3"/>
      <charset val="128"/>
    </font>
    <font>
      <sz val="16"/>
      <name val="ＭＳ ゴシック"/>
      <family val="3"/>
      <charset val="128"/>
    </font>
    <font>
      <sz val="10.5"/>
      <name val="ＭＳ ゴシック"/>
      <family val="3"/>
      <charset val="128"/>
    </font>
    <font>
      <sz val="6"/>
      <name val="ＭＳ Ｐゴシック"/>
      <family val="3"/>
      <charset val="128"/>
    </font>
    <font>
      <u/>
      <sz val="11"/>
      <name val="ＭＳ ゴシック"/>
      <family val="3"/>
      <charset val="128"/>
    </font>
    <font>
      <sz val="6"/>
      <name val="ＭＳ Ｐゴシック"/>
      <family val="3"/>
      <charset val="128"/>
    </font>
    <font>
      <sz val="11"/>
      <color theme="1"/>
      <name val="ＭＳ Ｐゴシック"/>
      <family val="3"/>
      <charset val="128"/>
      <scheme val="minor"/>
    </font>
    <font>
      <sz val="20"/>
      <color theme="1"/>
      <name val="ＭＳ Ｐゴシック"/>
      <family val="3"/>
      <charset val="128"/>
      <scheme val="minor"/>
    </font>
    <font>
      <sz val="10"/>
      <color theme="1"/>
      <name val="ＭＳ ゴシック"/>
      <family val="2"/>
      <charset val="128"/>
    </font>
    <font>
      <sz val="12"/>
      <color theme="1"/>
      <name val="ＭＳ ゴシック"/>
      <family val="3"/>
      <charset val="128"/>
    </font>
    <font>
      <b/>
      <sz val="9"/>
      <color rgb="FF000000"/>
      <name val="ＭＳ Ｐゴシック"/>
      <family val="2"/>
      <charset val="128"/>
    </font>
    <font>
      <b/>
      <sz val="10"/>
      <name val="ＭＳ ゴシック"/>
      <family val="3"/>
      <charset val="128"/>
    </font>
    <font>
      <b/>
      <sz val="10"/>
      <color theme="1"/>
      <name val="ＭＳ ゴシック"/>
      <family val="3"/>
      <charset val="128"/>
    </font>
    <font>
      <sz val="12"/>
      <color theme="1"/>
      <name val="ＭＳ ゴシック"/>
      <family val="2"/>
      <charset val="128"/>
    </font>
    <font>
      <b/>
      <u/>
      <sz val="9"/>
      <color rgb="FF000000"/>
      <name val="ＭＳ Ｐゴシック"/>
      <family val="3"/>
      <charset val="128"/>
    </font>
    <font>
      <sz val="14"/>
      <name val="ＭＳ Ｐ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00"/>
        <bgColor indexed="64"/>
      </patternFill>
    </fill>
  </fills>
  <borders count="134">
    <border>
      <left/>
      <right/>
      <top/>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diagonalUp="1">
      <left style="thin">
        <color indexed="64"/>
      </left>
      <right style="thin">
        <color indexed="64"/>
      </right>
      <top style="thin">
        <color indexed="64"/>
      </top>
      <bottom style="hair">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diagonalUp="1">
      <left style="thin">
        <color indexed="64"/>
      </left>
      <right style="medium">
        <color indexed="64"/>
      </right>
      <top style="thin">
        <color indexed="64"/>
      </top>
      <bottom style="hair">
        <color indexed="64"/>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medium">
        <color indexed="64"/>
      </right>
      <top style="medium">
        <color indexed="64"/>
      </top>
      <bottom style="thin">
        <color indexed="64"/>
      </bottom>
      <diagonal style="thin">
        <color indexed="64"/>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style="thin">
        <color indexed="64"/>
      </left>
      <right style="medium">
        <color indexed="64"/>
      </right>
      <top/>
      <bottom/>
      <diagonal/>
    </border>
    <border>
      <left/>
      <right/>
      <top style="medium">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double">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diagonalUp="1">
      <left style="thin">
        <color indexed="64"/>
      </left>
      <right style="medium">
        <color indexed="64"/>
      </right>
      <top style="thin">
        <color indexed="64"/>
      </top>
      <bottom style="thin">
        <color indexed="64"/>
      </bottom>
      <diagonal style="thin">
        <color indexed="64"/>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style="medium">
        <color indexed="64"/>
      </right>
      <top/>
      <bottom style="thin">
        <color indexed="64"/>
      </bottom>
      <diagonal style="thin">
        <color indexed="64"/>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double">
        <color indexed="64"/>
      </top>
      <bottom style="thin">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double">
        <color indexed="64"/>
      </bottom>
      <diagonal/>
    </border>
    <border>
      <left style="thin">
        <color indexed="64"/>
      </left>
      <right/>
      <top style="thin">
        <color indexed="64"/>
      </top>
      <bottom style="double">
        <color indexed="64"/>
      </bottom>
      <diagonal/>
    </border>
    <border diagonalUp="1">
      <left style="thin">
        <color indexed="64"/>
      </left>
      <right style="thin">
        <color indexed="64"/>
      </right>
      <top style="thin">
        <color indexed="64"/>
      </top>
      <bottom style="double">
        <color indexed="64"/>
      </bottom>
      <diagonal style="thin">
        <color indexed="64"/>
      </diagonal>
    </border>
    <border>
      <left style="medium">
        <color indexed="64"/>
      </left>
      <right style="thin">
        <color indexed="64"/>
      </right>
      <top/>
      <bottom style="double">
        <color indexed="64"/>
      </bottom>
      <diagonal/>
    </border>
    <border diagonalUp="1">
      <left style="thin">
        <color indexed="64"/>
      </left>
      <right style="thin">
        <color indexed="64"/>
      </right>
      <top/>
      <bottom style="double">
        <color indexed="64"/>
      </bottom>
      <diagonal style="thin">
        <color indexed="64"/>
      </diagonal>
    </border>
    <border diagonalUp="1">
      <left style="thin">
        <color indexed="64"/>
      </left>
      <right style="thin">
        <color indexed="64"/>
      </right>
      <top style="double">
        <color indexed="64"/>
      </top>
      <bottom style="thin">
        <color indexed="64"/>
      </bottom>
      <diagonal style="thin">
        <color indexed="64"/>
      </diagonal>
    </border>
    <border>
      <left style="thin">
        <color indexed="64"/>
      </left>
      <right/>
      <top/>
      <bottom style="medium">
        <color indexed="64"/>
      </bottom>
      <diagonal/>
    </border>
    <border>
      <left style="dashDotDot">
        <color indexed="64"/>
      </left>
      <right/>
      <top style="medium">
        <color indexed="64"/>
      </top>
      <bottom style="thin">
        <color indexed="64"/>
      </bottom>
      <diagonal/>
    </border>
    <border>
      <left style="dashDotDot">
        <color indexed="64"/>
      </left>
      <right style="thin">
        <color indexed="64"/>
      </right>
      <top/>
      <bottom style="thin">
        <color indexed="64"/>
      </bottom>
      <diagonal/>
    </border>
    <border>
      <left style="dashDotDot">
        <color indexed="64"/>
      </left>
      <right style="thin">
        <color indexed="64"/>
      </right>
      <top style="thin">
        <color indexed="64"/>
      </top>
      <bottom style="thin">
        <color indexed="64"/>
      </bottom>
      <diagonal/>
    </border>
    <border>
      <left style="dashDotDot">
        <color indexed="64"/>
      </left>
      <right style="thin">
        <color indexed="64"/>
      </right>
      <top style="thin">
        <color indexed="64"/>
      </top>
      <bottom style="double">
        <color indexed="64"/>
      </bottom>
      <diagonal/>
    </border>
    <border>
      <left style="dashDotDot">
        <color indexed="64"/>
      </left>
      <right style="thin">
        <color indexed="64"/>
      </right>
      <top/>
      <bottom style="medium">
        <color indexed="64"/>
      </bottom>
      <diagonal/>
    </border>
    <border>
      <left style="thin">
        <color indexed="64"/>
      </left>
      <right/>
      <top style="double">
        <color indexed="64"/>
      </top>
      <bottom/>
      <diagonal/>
    </border>
    <border>
      <left/>
      <right style="thin">
        <color indexed="64"/>
      </right>
      <top style="double">
        <color indexed="64"/>
      </top>
      <bottom/>
      <diagonal/>
    </border>
    <border diagonalUp="1">
      <left style="thin">
        <color indexed="64"/>
      </left>
      <right style="thin">
        <color indexed="64"/>
      </right>
      <top/>
      <bottom style="hair">
        <color indexed="64"/>
      </bottom>
      <diagonal style="thin">
        <color indexed="64"/>
      </diagonal>
    </border>
    <border diagonalUp="1">
      <left style="thin">
        <color indexed="64"/>
      </left>
      <right style="medium">
        <color indexed="64"/>
      </right>
      <top/>
      <bottom style="hair">
        <color indexed="64"/>
      </bottom>
      <diagonal style="thin">
        <color indexed="64"/>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style="thin">
        <color indexed="64"/>
      </right>
      <top style="hair">
        <color indexed="64"/>
      </top>
      <bottom style="thin">
        <color indexed="64"/>
      </bottom>
      <diagonal style="thin">
        <color indexed="64"/>
      </diagonal>
    </border>
    <border diagonalUp="1">
      <left style="thin">
        <color indexed="64"/>
      </left>
      <right style="medium">
        <color indexed="64"/>
      </right>
      <top style="hair">
        <color indexed="64"/>
      </top>
      <bottom style="thin">
        <color indexed="64"/>
      </bottom>
      <diagonal style="thin">
        <color indexed="64"/>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diagonalUp="1">
      <left style="thin">
        <color indexed="64"/>
      </left>
      <right style="thin">
        <color indexed="64"/>
      </right>
      <top style="hair">
        <color indexed="64"/>
      </top>
      <bottom style="hair">
        <color indexed="64"/>
      </bottom>
      <diagonal style="thin">
        <color indexed="64"/>
      </diagonal>
    </border>
    <border diagonalUp="1">
      <left style="thin">
        <color indexed="64"/>
      </left>
      <right style="medium">
        <color indexed="64"/>
      </right>
      <top style="hair">
        <color indexed="64"/>
      </top>
      <bottom style="hair">
        <color indexed="64"/>
      </bottom>
      <diagonal style="thin">
        <color indexed="64"/>
      </diagonal>
    </border>
    <border>
      <left style="thin">
        <color indexed="64"/>
      </left>
      <right style="thin">
        <color indexed="64"/>
      </right>
      <top style="hair">
        <color indexed="64"/>
      </top>
      <bottom style="medium">
        <color indexed="64"/>
      </bottom>
      <diagonal/>
    </border>
  </borders>
  <cellStyleXfs count="7">
    <xf numFmtId="0" fontId="0" fillId="0" borderId="0">
      <alignment vertical="center"/>
    </xf>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38" fontId="15" fillId="0" borderId="0" applyFont="0" applyFill="0" applyBorder="0" applyAlignment="0" applyProtection="0">
      <alignment vertical="center"/>
    </xf>
    <xf numFmtId="0" fontId="9" fillId="0" borderId="0">
      <alignment vertical="center"/>
    </xf>
    <xf numFmtId="0" fontId="15" fillId="0" borderId="0">
      <alignment vertical="center"/>
    </xf>
    <xf numFmtId="0" fontId="1" fillId="0" borderId="0">
      <alignment vertical="center"/>
    </xf>
  </cellStyleXfs>
  <cellXfs count="603">
    <xf numFmtId="0" fontId="0" fillId="0" borderId="0" xfId="0">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176" fontId="6" fillId="0" borderId="0" xfId="0" applyNumberFormat="1" applyFont="1" applyAlignment="1">
      <alignment horizontal="right" vertical="center"/>
    </xf>
    <xf numFmtId="0" fontId="7" fillId="0" borderId="0" xfId="0" applyFont="1">
      <alignment vertical="center"/>
    </xf>
    <xf numFmtId="178" fontId="6" fillId="0" borderId="1" xfId="0" applyNumberFormat="1" applyFont="1" applyBorder="1" applyAlignment="1">
      <alignment horizontal="right" vertical="center"/>
    </xf>
    <xf numFmtId="178" fontId="6" fillId="0" borderId="2" xfId="0" applyNumberFormat="1" applyFont="1" applyBorder="1" applyAlignment="1">
      <alignment horizontal="right" vertical="center"/>
    </xf>
    <xf numFmtId="0" fontId="0" fillId="0" borderId="0" xfId="0" applyAlignment="1"/>
    <xf numFmtId="179" fontId="6" fillId="0" borderId="1" xfId="0" applyNumberFormat="1" applyFont="1" applyBorder="1" applyAlignment="1">
      <alignment horizontal="right" vertical="center"/>
    </xf>
    <xf numFmtId="179" fontId="6" fillId="0" borderId="3" xfId="0" applyNumberFormat="1" applyFont="1" applyBorder="1" applyAlignment="1">
      <alignment horizontal="right" vertical="center"/>
    </xf>
    <xf numFmtId="179" fontId="6" fillId="0" borderId="5" xfId="0" applyNumberFormat="1" applyFont="1" applyBorder="1" applyAlignment="1">
      <alignment horizontal="right" vertical="center"/>
    </xf>
    <xf numFmtId="0" fontId="0" fillId="0" borderId="6" xfId="0" applyBorder="1" applyAlignment="1">
      <alignment horizontal="center" vertical="center"/>
    </xf>
    <xf numFmtId="0" fontId="0" fillId="0" borderId="7" xfId="0" applyBorder="1" applyAlignment="1">
      <alignment horizontal="center" vertical="center"/>
    </xf>
    <xf numFmtId="179" fontId="6" fillId="0" borderId="10" xfId="0" applyNumberFormat="1" applyFont="1" applyBorder="1" applyAlignment="1">
      <alignment horizontal="right" vertical="center"/>
    </xf>
    <xf numFmtId="176" fontId="6" fillId="0" borderId="11" xfId="0" applyNumberFormat="1" applyFont="1" applyBorder="1" applyAlignment="1">
      <alignment horizontal="right" vertical="center"/>
    </xf>
    <xf numFmtId="179" fontId="6" fillId="0" borderId="11" xfId="0" applyNumberFormat="1" applyFont="1" applyBorder="1" applyAlignment="1">
      <alignment horizontal="right" vertical="center"/>
    </xf>
    <xf numFmtId="0" fontId="0" fillId="0" borderId="0" xfId="0" applyAlignment="1">
      <alignment horizontal="left" vertical="center" wrapText="1"/>
    </xf>
    <xf numFmtId="176" fontId="6" fillId="0" borderId="6" xfId="0" applyNumberFormat="1" applyFont="1" applyBorder="1" applyAlignment="1">
      <alignment horizontal="right" vertical="center"/>
    </xf>
    <xf numFmtId="179" fontId="6" fillId="0" borderId="6" xfId="0" applyNumberFormat="1" applyFont="1" applyBorder="1" applyAlignment="1">
      <alignment horizontal="right" vertical="center"/>
    </xf>
    <xf numFmtId="179" fontId="6" fillId="0" borderId="14" xfId="0" applyNumberFormat="1" applyFont="1" applyBorder="1" applyAlignment="1">
      <alignment horizontal="right" vertical="center"/>
    </xf>
    <xf numFmtId="0" fontId="0" fillId="0" borderId="0" xfId="0" quotePrefix="1" applyAlignment="1">
      <alignment horizontal="center" vertical="center"/>
    </xf>
    <xf numFmtId="179" fontId="0" fillId="0" borderId="0" xfId="0" applyNumberFormat="1" applyAlignment="1">
      <alignment horizontal="center" vertical="center"/>
    </xf>
    <xf numFmtId="179" fontId="6" fillId="0" borderId="0" xfId="0" applyNumberFormat="1" applyFont="1" applyAlignment="1">
      <alignment horizontal="right" vertical="center"/>
    </xf>
    <xf numFmtId="180" fontId="6" fillId="0" borderId="11" xfId="0" applyNumberFormat="1" applyFont="1" applyBorder="1" applyAlignment="1">
      <alignment horizontal="right" vertical="center"/>
    </xf>
    <xf numFmtId="177" fontId="6" fillId="0" borderId="11" xfId="0" applyNumberFormat="1" applyFont="1" applyBorder="1" applyAlignment="1">
      <alignment horizontal="right" vertical="center"/>
    </xf>
    <xf numFmtId="0" fontId="6" fillId="0" borderId="11" xfId="0" applyFont="1" applyBorder="1" applyAlignment="1">
      <alignment horizontal="center" vertical="center" shrinkToFit="1"/>
    </xf>
    <xf numFmtId="0" fontId="6" fillId="0" borderId="11" xfId="0" quotePrefix="1" applyFont="1" applyBorder="1" applyAlignment="1">
      <alignment horizontal="center" vertical="center"/>
    </xf>
    <xf numFmtId="0" fontId="6" fillId="0" borderId="11" xfId="0" applyFont="1" applyBorder="1" applyAlignment="1">
      <alignment horizontal="center" vertical="center" wrapText="1"/>
    </xf>
    <xf numFmtId="0" fontId="6" fillId="0" borderId="11" xfId="0" quotePrefix="1" applyFont="1" applyBorder="1" applyAlignment="1">
      <alignment horizontal="center" vertical="center" wrapText="1"/>
    </xf>
    <xf numFmtId="0" fontId="6" fillId="0" borderId="23" xfId="0" applyFont="1" applyBorder="1">
      <alignment vertical="center"/>
    </xf>
    <xf numFmtId="0" fontId="0" fillId="0" borderId="1" xfId="0" applyBorder="1" applyAlignment="1">
      <alignment horizontal="center" vertical="center"/>
    </xf>
    <xf numFmtId="0" fontId="0" fillId="0" borderId="26" xfId="0" applyBorder="1" applyAlignment="1">
      <alignment horizontal="center" vertical="center"/>
    </xf>
    <xf numFmtId="179" fontId="6" fillId="0" borderId="26" xfId="0" applyNumberFormat="1" applyFont="1" applyBorder="1" applyAlignment="1">
      <alignment horizontal="right" vertical="center"/>
    </xf>
    <xf numFmtId="178" fontId="6" fillId="0" borderId="27" xfId="0" applyNumberFormat="1" applyFont="1" applyBorder="1" applyAlignment="1">
      <alignment horizontal="right" vertical="center"/>
    </xf>
    <xf numFmtId="179" fontId="6" fillId="0" borderId="25" xfId="0" applyNumberFormat="1" applyFont="1" applyBorder="1" applyAlignment="1">
      <alignment horizontal="right" vertical="center"/>
    </xf>
    <xf numFmtId="0" fontId="9" fillId="0" borderId="0" xfId="4">
      <alignment vertical="center"/>
    </xf>
    <xf numFmtId="0" fontId="1" fillId="0" borderId="0" xfId="6">
      <alignment vertical="center"/>
    </xf>
    <xf numFmtId="0" fontId="10" fillId="0" borderId="0" xfId="6" applyFont="1" applyAlignment="1">
      <alignment horizontal="center" vertical="center"/>
    </xf>
    <xf numFmtId="0" fontId="1" fillId="0" borderId="32" xfId="6" applyBorder="1">
      <alignment vertical="center"/>
    </xf>
    <xf numFmtId="38" fontId="1" fillId="0" borderId="28" xfId="2" applyFont="1" applyBorder="1">
      <alignment vertical="center"/>
    </xf>
    <xf numFmtId="3" fontId="1" fillId="0" borderId="33" xfId="1" applyNumberFormat="1" applyFont="1" applyBorder="1">
      <alignment vertical="center"/>
    </xf>
    <xf numFmtId="38" fontId="1" fillId="0" borderId="17" xfId="2" applyFont="1" applyBorder="1">
      <alignment vertical="center"/>
    </xf>
    <xf numFmtId="38" fontId="1" fillId="0" borderId="11" xfId="2" applyFont="1" applyBorder="1">
      <alignment vertical="center"/>
    </xf>
    <xf numFmtId="3" fontId="1" fillId="0" borderId="18" xfId="1" applyNumberFormat="1" applyFont="1" applyBorder="1">
      <alignment vertical="center"/>
    </xf>
    <xf numFmtId="38" fontId="1" fillId="0" borderId="29" xfId="2" applyFont="1" applyBorder="1">
      <alignment vertical="center"/>
    </xf>
    <xf numFmtId="38" fontId="1" fillId="0" borderId="34" xfId="2" applyFont="1" applyBorder="1">
      <alignment vertical="center"/>
    </xf>
    <xf numFmtId="38" fontId="1" fillId="0" borderId="35" xfId="2" applyFont="1" applyBorder="1">
      <alignment vertical="center"/>
    </xf>
    <xf numFmtId="38" fontId="1" fillId="0" borderId="16" xfId="2" applyFont="1" applyBorder="1">
      <alignment vertical="center"/>
    </xf>
    <xf numFmtId="0" fontId="1" fillId="0" borderId="36" xfId="6" applyBorder="1">
      <alignment vertical="center"/>
    </xf>
    <xf numFmtId="0" fontId="1" fillId="0" borderId="37" xfId="6" applyBorder="1">
      <alignment vertical="center"/>
    </xf>
    <xf numFmtId="38" fontId="1" fillId="0" borderId="5" xfId="2" applyFont="1" applyBorder="1">
      <alignment vertical="center"/>
    </xf>
    <xf numFmtId="3" fontId="1" fillId="0" borderId="38" xfId="1" applyNumberFormat="1" applyFont="1" applyBorder="1">
      <alignment vertical="center"/>
    </xf>
    <xf numFmtId="38" fontId="1" fillId="0" borderId="39" xfId="2" applyFont="1" applyBorder="1">
      <alignment vertical="center"/>
    </xf>
    <xf numFmtId="38" fontId="1" fillId="0" borderId="40" xfId="2" applyFont="1" applyBorder="1">
      <alignment vertical="center"/>
    </xf>
    <xf numFmtId="0" fontId="1" fillId="0" borderId="0" xfId="6" applyAlignment="1">
      <alignment horizontal="center" vertical="center"/>
    </xf>
    <xf numFmtId="38" fontId="1" fillId="0" borderId="0" xfId="2" applyFont="1" applyBorder="1">
      <alignment vertical="center"/>
    </xf>
    <xf numFmtId="181" fontId="1" fillId="0" borderId="41" xfId="1" applyNumberFormat="1" applyFont="1" applyBorder="1">
      <alignment vertical="center"/>
    </xf>
    <xf numFmtId="38" fontId="1" fillId="0" borderId="0" xfId="2" applyFont="1">
      <alignment vertical="center"/>
    </xf>
    <xf numFmtId="178" fontId="1" fillId="0" borderId="28" xfId="6" applyNumberFormat="1" applyBorder="1" applyAlignment="1">
      <alignment horizontal="right" vertical="center"/>
    </xf>
    <xf numFmtId="178" fontId="1" fillId="0" borderId="28" xfId="2" applyNumberFormat="1" applyFont="1" applyBorder="1">
      <alignment vertical="center"/>
    </xf>
    <xf numFmtId="178" fontId="1" fillId="0" borderId="33" xfId="1" applyNumberFormat="1" applyFont="1" applyBorder="1">
      <alignment vertical="center"/>
    </xf>
    <xf numFmtId="178" fontId="1" fillId="0" borderId="10" xfId="6" applyNumberFormat="1" applyBorder="1" applyAlignment="1">
      <alignment horizontal="right" vertical="center"/>
    </xf>
    <xf numFmtId="178" fontId="1" fillId="0" borderId="10" xfId="2" applyNumberFormat="1" applyFont="1" applyBorder="1">
      <alignment vertical="center"/>
    </xf>
    <xf numFmtId="178" fontId="1" fillId="0" borderId="42" xfId="1" applyNumberFormat="1" applyFont="1" applyBorder="1">
      <alignment vertical="center"/>
    </xf>
    <xf numFmtId="178" fontId="1" fillId="0" borderId="43" xfId="6" applyNumberFormat="1" applyBorder="1" applyAlignment="1">
      <alignment horizontal="right" vertical="center"/>
    </xf>
    <xf numFmtId="178" fontId="1" fillId="0" borderId="44" xfId="2" applyNumberFormat="1" applyFont="1" applyBorder="1">
      <alignment vertical="center"/>
    </xf>
    <xf numFmtId="178" fontId="1" fillId="0" borderId="45" xfId="1" applyNumberFormat="1" applyFont="1" applyBorder="1">
      <alignment vertical="center"/>
    </xf>
    <xf numFmtId="178" fontId="1" fillId="0" borderId="16" xfId="2" applyNumberFormat="1" applyFont="1" applyBorder="1">
      <alignment vertical="center"/>
    </xf>
    <xf numFmtId="178" fontId="1" fillId="0" borderId="22" xfId="1" applyNumberFormat="1" applyFont="1" applyBorder="1">
      <alignment vertical="center"/>
    </xf>
    <xf numFmtId="0" fontId="11" fillId="0" borderId="32" xfId="6" applyFont="1" applyBorder="1" applyAlignment="1">
      <alignment vertical="center" textRotation="255"/>
    </xf>
    <xf numFmtId="178" fontId="1" fillId="0" borderId="5" xfId="2" applyNumberFormat="1" applyFont="1" applyBorder="1">
      <alignment vertical="center"/>
    </xf>
    <xf numFmtId="182" fontId="1" fillId="0" borderId="43" xfId="2" applyNumberFormat="1" applyFont="1" applyBorder="1">
      <alignment vertical="center"/>
    </xf>
    <xf numFmtId="182" fontId="1" fillId="0" borderId="45" xfId="1" applyNumberFormat="1" applyFont="1" applyBorder="1">
      <alignment vertical="center"/>
    </xf>
    <xf numFmtId="0" fontId="1" fillId="0" borderId="28" xfId="6" applyBorder="1" applyAlignment="1">
      <alignment horizontal="right" vertical="center"/>
    </xf>
    <xf numFmtId="38" fontId="1" fillId="0" borderId="11" xfId="2" applyFont="1" applyBorder="1" applyAlignment="1">
      <alignment horizontal="right" vertical="center"/>
    </xf>
    <xf numFmtId="0" fontId="0" fillId="0" borderId="5" xfId="6" applyFont="1" applyBorder="1" applyAlignment="1">
      <alignment horizontal="center" vertical="center"/>
    </xf>
    <xf numFmtId="38" fontId="1" fillId="0" borderId="17" xfId="2" applyFont="1" applyFill="1" applyBorder="1">
      <alignment vertical="center"/>
    </xf>
    <xf numFmtId="38" fontId="1" fillId="0" borderId="34" xfId="2" applyFont="1" applyFill="1" applyBorder="1">
      <alignment vertical="center"/>
    </xf>
    <xf numFmtId="38" fontId="1" fillId="0" borderId="46" xfId="2" applyFont="1" applyBorder="1">
      <alignment vertical="center"/>
    </xf>
    <xf numFmtId="0" fontId="13" fillId="0" borderId="0" xfId="6" applyFont="1" applyAlignment="1">
      <alignment horizontal="left" vertical="center"/>
    </xf>
    <xf numFmtId="0" fontId="8" fillId="0" borderId="0" xfId="0" applyFont="1" applyAlignment="1"/>
    <xf numFmtId="0" fontId="1" fillId="0" borderId="30" xfId="6" applyBorder="1" applyAlignment="1">
      <alignment horizontal="right" vertical="center"/>
    </xf>
    <xf numFmtId="38" fontId="1" fillId="0" borderId="12" xfId="2" applyFont="1" applyBorder="1" applyAlignment="1">
      <alignment horizontal="right" vertical="center"/>
    </xf>
    <xf numFmtId="38" fontId="1" fillId="0" borderId="4" xfId="2" applyFont="1" applyBorder="1" applyAlignment="1">
      <alignment horizontal="right" vertical="center"/>
    </xf>
    <xf numFmtId="3" fontId="1" fillId="0" borderId="31" xfId="1" applyNumberFormat="1" applyFont="1" applyBorder="1">
      <alignment vertical="center"/>
    </xf>
    <xf numFmtId="181" fontId="1" fillId="0" borderId="68" xfId="1" applyNumberFormat="1" applyFont="1" applyBorder="1" applyAlignment="1">
      <alignment horizontal="right" vertical="center"/>
    </xf>
    <xf numFmtId="181" fontId="1" fillId="0" borderId="15" xfId="1" applyNumberFormat="1" applyFont="1" applyBorder="1" applyAlignment="1">
      <alignment horizontal="right" vertical="center"/>
    </xf>
    <xf numFmtId="0" fontId="0" fillId="0" borderId="0" xfId="0" applyAlignment="1">
      <alignment horizontal="left" vertical="center"/>
    </xf>
    <xf numFmtId="0" fontId="16" fillId="0" borderId="0" xfId="0" applyFont="1">
      <alignment vertical="center"/>
    </xf>
    <xf numFmtId="0" fontId="0" fillId="0" borderId="10" xfId="6" applyFont="1" applyBorder="1" applyAlignment="1">
      <alignment horizontal="center" vertical="center"/>
    </xf>
    <xf numFmtId="0" fontId="0" fillId="0" borderId="69" xfId="6" applyFont="1" applyBorder="1" applyAlignment="1">
      <alignment horizontal="center" vertical="center"/>
    </xf>
    <xf numFmtId="0" fontId="0" fillId="0" borderId="70" xfId="6" applyFont="1" applyBorder="1" applyAlignment="1">
      <alignment horizontal="center" vertical="center"/>
    </xf>
    <xf numFmtId="0" fontId="0" fillId="0" borderId="38" xfId="6" applyFont="1" applyBorder="1" applyAlignment="1">
      <alignment horizontal="center" vertical="center"/>
    </xf>
    <xf numFmtId="3" fontId="1" fillId="0" borderId="72" xfId="1" applyNumberFormat="1" applyFont="1" applyBorder="1">
      <alignment vertical="center"/>
    </xf>
    <xf numFmtId="38" fontId="0" fillId="0" borderId="0" xfId="0" applyNumberFormat="1">
      <alignment vertical="center"/>
    </xf>
    <xf numFmtId="176" fontId="6" fillId="4" borderId="11" xfId="0" applyNumberFormat="1" applyFont="1" applyFill="1" applyBorder="1" applyAlignment="1" applyProtection="1">
      <alignment horizontal="right" vertical="center"/>
      <protection locked="0"/>
    </xf>
    <xf numFmtId="179" fontId="6" fillId="4" borderId="11" xfId="0" applyNumberFormat="1" applyFont="1" applyFill="1" applyBorder="1" applyAlignment="1" applyProtection="1">
      <alignment horizontal="right" vertical="center"/>
      <protection locked="0"/>
    </xf>
    <xf numFmtId="180" fontId="6" fillId="4" borderId="11" xfId="0" applyNumberFormat="1" applyFont="1" applyFill="1" applyBorder="1" applyAlignment="1" applyProtection="1">
      <alignment horizontal="right" vertical="center"/>
      <protection locked="0"/>
    </xf>
    <xf numFmtId="177" fontId="6" fillId="4" borderId="11" xfId="0" applyNumberFormat="1" applyFont="1" applyFill="1" applyBorder="1" applyAlignment="1" applyProtection="1">
      <alignment horizontal="right" vertical="center"/>
      <protection locked="0"/>
    </xf>
    <xf numFmtId="0" fontId="8" fillId="4" borderId="0" xfId="0" applyFont="1" applyFill="1" applyProtection="1">
      <alignment vertical="center"/>
      <protection locked="0"/>
    </xf>
    <xf numFmtId="0" fontId="0" fillId="4" borderId="0" xfId="0" applyFill="1" applyProtection="1">
      <alignment vertical="center"/>
      <protection locked="0"/>
    </xf>
    <xf numFmtId="176" fontId="6" fillId="4" borderId="6" xfId="0" applyNumberFormat="1" applyFont="1" applyFill="1" applyBorder="1" applyAlignment="1" applyProtection="1">
      <alignment horizontal="right" vertical="center"/>
      <protection locked="0"/>
    </xf>
    <xf numFmtId="179" fontId="6" fillId="4" borderId="6" xfId="0" applyNumberFormat="1" applyFont="1" applyFill="1" applyBorder="1" applyAlignment="1" applyProtection="1">
      <alignment horizontal="right" vertical="center"/>
      <protection locked="0"/>
    </xf>
    <xf numFmtId="0" fontId="1" fillId="0" borderId="73" xfId="6" applyBorder="1" applyAlignment="1">
      <alignment horizontal="left" vertical="center"/>
    </xf>
    <xf numFmtId="0" fontId="1" fillId="0" borderId="23" xfId="6" applyBorder="1" applyAlignment="1">
      <alignment horizontal="left" vertical="center"/>
    </xf>
    <xf numFmtId="0" fontId="1" fillId="0" borderId="74" xfId="6" applyBorder="1">
      <alignment vertical="center"/>
    </xf>
    <xf numFmtId="0" fontId="1" fillId="0" borderId="75" xfId="6" applyBorder="1">
      <alignment vertical="center"/>
    </xf>
    <xf numFmtId="0" fontId="1" fillId="0" borderId="46" xfId="6" applyBorder="1">
      <alignment vertical="center"/>
    </xf>
    <xf numFmtId="38" fontId="1" fillId="4" borderId="17" xfId="2" applyFont="1" applyFill="1" applyBorder="1" applyProtection="1">
      <alignment vertical="center"/>
      <protection locked="0"/>
    </xf>
    <xf numFmtId="38" fontId="1" fillId="4" borderId="34" xfId="2" applyFont="1" applyFill="1" applyBorder="1" applyProtection="1">
      <alignment vertical="center"/>
      <protection locked="0"/>
    </xf>
    <xf numFmtId="38" fontId="1" fillId="4" borderId="70" xfId="2" applyFont="1" applyFill="1" applyBorder="1" applyProtection="1">
      <alignment vertical="center"/>
      <protection locked="0"/>
    </xf>
    <xf numFmtId="178" fontId="1" fillId="4" borderId="76" xfId="6" applyNumberFormat="1" applyFill="1" applyBorder="1" applyAlignment="1" applyProtection="1">
      <alignment horizontal="right" vertical="center"/>
      <protection locked="0"/>
    </xf>
    <xf numFmtId="178" fontId="1" fillId="4" borderId="77" xfId="6" applyNumberFormat="1" applyFill="1" applyBorder="1" applyAlignment="1" applyProtection="1">
      <alignment horizontal="right" vertical="center"/>
      <protection locked="0"/>
    </xf>
    <xf numFmtId="178" fontId="1" fillId="4" borderId="78" xfId="6" applyNumberFormat="1" applyFill="1" applyBorder="1" applyAlignment="1" applyProtection="1">
      <alignment horizontal="right" vertical="center"/>
      <protection locked="0"/>
    </xf>
    <xf numFmtId="178" fontId="1" fillId="4" borderId="79" xfId="2" applyNumberFormat="1" applyFont="1" applyFill="1" applyBorder="1" applyProtection="1">
      <alignment vertical="center"/>
      <protection locked="0"/>
    </xf>
    <xf numFmtId="182" fontId="1" fillId="4" borderId="78" xfId="2" applyNumberFormat="1" applyFont="1" applyFill="1" applyBorder="1" applyAlignment="1" applyProtection="1">
      <alignment horizontal="right" vertical="center"/>
      <protection locked="0"/>
    </xf>
    <xf numFmtId="179" fontId="6" fillId="4" borderId="25" xfId="0" applyNumberFormat="1" applyFont="1" applyFill="1" applyBorder="1" applyAlignment="1" applyProtection="1">
      <alignment horizontal="right" vertical="center"/>
      <protection locked="0"/>
    </xf>
    <xf numFmtId="179" fontId="6" fillId="4" borderId="8" xfId="0" applyNumberFormat="1" applyFont="1" applyFill="1" applyBorder="1" applyAlignment="1" applyProtection="1">
      <alignment horizontal="right" vertical="center"/>
      <protection locked="0"/>
    </xf>
    <xf numFmtId="178" fontId="6" fillId="4" borderId="8" xfId="0" applyNumberFormat="1" applyFont="1" applyFill="1" applyBorder="1" applyAlignment="1" applyProtection="1">
      <alignment horizontal="right" vertical="center"/>
      <protection locked="0"/>
    </xf>
    <xf numFmtId="179" fontId="6" fillId="4" borderId="1" xfId="0" applyNumberFormat="1" applyFont="1" applyFill="1" applyBorder="1" applyAlignment="1" applyProtection="1">
      <alignment horizontal="right" vertical="center"/>
      <protection locked="0"/>
    </xf>
    <xf numFmtId="178" fontId="6" fillId="4" borderId="1" xfId="0" applyNumberFormat="1" applyFont="1" applyFill="1" applyBorder="1" applyAlignment="1" applyProtection="1">
      <alignment horizontal="right" vertical="center"/>
      <protection locked="0"/>
    </xf>
    <xf numFmtId="179" fontId="6" fillId="4" borderId="26" xfId="0" applyNumberFormat="1" applyFont="1" applyFill="1" applyBorder="1" applyAlignment="1" applyProtection="1">
      <alignment horizontal="right" vertical="center"/>
      <protection locked="0"/>
    </xf>
    <xf numFmtId="178" fontId="6" fillId="4" borderId="26" xfId="0" applyNumberFormat="1" applyFont="1" applyFill="1" applyBorder="1" applyAlignment="1" applyProtection="1">
      <alignment horizontal="right" vertical="center"/>
      <protection locked="0"/>
    </xf>
    <xf numFmtId="179" fontId="6" fillId="4" borderId="10" xfId="0" applyNumberFormat="1" applyFont="1" applyFill="1" applyBorder="1" applyAlignment="1" applyProtection="1">
      <alignment horizontal="right" vertical="center"/>
      <protection locked="0"/>
    </xf>
    <xf numFmtId="0" fontId="0" fillId="0" borderId="0" xfId="0" applyAlignment="1">
      <alignment vertical="center" shrinkToFit="1"/>
    </xf>
    <xf numFmtId="179" fontId="6" fillId="0" borderId="12" xfId="0" applyNumberFormat="1" applyFont="1" applyBorder="1" applyAlignment="1">
      <alignment horizontal="right" vertical="center"/>
    </xf>
    <xf numFmtId="179" fontId="6" fillId="0" borderId="68" xfId="0" applyNumberFormat="1" applyFont="1" applyBorder="1" applyAlignment="1">
      <alignment horizontal="right" vertical="center"/>
    </xf>
    <xf numFmtId="0" fontId="6" fillId="0" borderId="6" xfId="0" quotePrefix="1" applyFont="1" applyBorder="1" applyAlignment="1">
      <alignment horizontal="center" vertical="center" wrapText="1"/>
    </xf>
    <xf numFmtId="0" fontId="18" fillId="0" borderId="0" xfId="0" applyFont="1">
      <alignment vertical="center"/>
    </xf>
    <xf numFmtId="0" fontId="18" fillId="0" borderId="0" xfId="0" applyFont="1" applyAlignment="1">
      <alignment horizontal="right" vertical="center"/>
    </xf>
    <xf numFmtId="0" fontId="0" fillId="0" borderId="0" xfId="6" applyFont="1">
      <alignment vertical="center"/>
    </xf>
    <xf numFmtId="0" fontId="20" fillId="0" borderId="11" xfId="0" quotePrefix="1" applyFont="1" applyBorder="1" applyAlignment="1">
      <alignment horizontal="center" vertical="center" wrapText="1"/>
    </xf>
    <xf numFmtId="176" fontId="20" fillId="0" borderId="11" xfId="0" applyNumberFormat="1" applyFont="1" applyBorder="1" applyAlignment="1">
      <alignment horizontal="right" vertical="center"/>
    </xf>
    <xf numFmtId="179" fontId="20" fillId="0" borderId="11" xfId="0" applyNumberFormat="1" applyFont="1" applyBorder="1" applyAlignment="1">
      <alignment horizontal="right" vertical="center"/>
    </xf>
    <xf numFmtId="0" fontId="21" fillId="0" borderId="11" xfId="0" quotePrefix="1" applyFont="1" applyBorder="1" applyAlignment="1">
      <alignment horizontal="center" vertical="center" wrapText="1"/>
    </xf>
    <xf numFmtId="176" fontId="21" fillId="4" borderId="11" xfId="0" applyNumberFormat="1" applyFont="1" applyFill="1" applyBorder="1" applyAlignment="1" applyProtection="1">
      <alignment horizontal="right" vertical="center"/>
      <protection locked="0"/>
    </xf>
    <xf numFmtId="179" fontId="21" fillId="4" borderId="11" xfId="0" applyNumberFormat="1" applyFont="1" applyFill="1" applyBorder="1" applyAlignment="1" applyProtection="1">
      <alignment horizontal="right" vertical="center"/>
      <protection locked="0"/>
    </xf>
    <xf numFmtId="179" fontId="21" fillId="0" borderId="11" xfId="0" applyNumberFormat="1" applyFont="1" applyBorder="1" applyAlignment="1">
      <alignment horizontal="right" vertical="center"/>
    </xf>
    <xf numFmtId="176" fontId="21" fillId="0" borderId="11" xfId="0" applyNumberFormat="1" applyFont="1" applyBorder="1" applyAlignment="1">
      <alignment horizontal="right" vertical="center"/>
    </xf>
    <xf numFmtId="0" fontId="21" fillId="0" borderId="11" xfId="0" quotePrefix="1" applyFont="1" applyBorder="1" applyAlignment="1">
      <alignment horizontal="center" vertical="center"/>
    </xf>
    <xf numFmtId="0" fontId="21" fillId="0" borderId="16" xfId="0" quotePrefix="1" applyFont="1" applyBorder="1" applyAlignment="1">
      <alignment horizontal="center" vertical="center" wrapText="1"/>
    </xf>
    <xf numFmtId="176" fontId="21" fillId="0" borderId="16" xfId="0" applyNumberFormat="1" applyFont="1" applyBorder="1" applyAlignment="1">
      <alignment horizontal="right" vertical="center"/>
    </xf>
    <xf numFmtId="179" fontId="21" fillId="0" borderId="16" xfId="0" applyNumberFormat="1" applyFont="1" applyBorder="1" applyAlignment="1">
      <alignment horizontal="right" vertical="center"/>
    </xf>
    <xf numFmtId="0" fontId="21" fillId="0" borderId="16" xfId="0" quotePrefix="1" applyFont="1" applyBorder="1" applyAlignment="1">
      <alignment horizontal="center" vertical="center"/>
    </xf>
    <xf numFmtId="176" fontId="21" fillId="0" borderId="12" xfId="0" applyNumberFormat="1" applyFont="1" applyBorder="1" applyAlignment="1">
      <alignment horizontal="right" vertical="center"/>
    </xf>
    <xf numFmtId="0" fontId="21" fillId="0" borderId="6" xfId="0" quotePrefix="1" applyFont="1" applyBorder="1" applyAlignment="1">
      <alignment horizontal="center" vertical="center"/>
    </xf>
    <xf numFmtId="176" fontId="21" fillId="0" borderId="106" xfId="0" applyNumberFormat="1" applyFont="1" applyBorder="1" applyAlignment="1">
      <alignment horizontal="right" vertical="center"/>
    </xf>
    <xf numFmtId="179" fontId="21" fillId="4" borderId="6" xfId="0" applyNumberFormat="1" applyFont="1" applyFill="1" applyBorder="1" applyAlignment="1" applyProtection="1">
      <alignment horizontal="right" vertical="center"/>
      <protection locked="0"/>
    </xf>
    <xf numFmtId="179" fontId="21" fillId="0" borderId="6" xfId="0" applyNumberFormat="1" applyFont="1" applyBorder="1" applyAlignment="1">
      <alignment horizontal="right" vertical="center"/>
    </xf>
    <xf numFmtId="0" fontId="21" fillId="0" borderId="13" xfId="0" quotePrefix="1" applyFont="1" applyBorder="1" applyAlignment="1">
      <alignment horizontal="center" vertical="center"/>
    </xf>
    <xf numFmtId="176" fontId="21" fillId="0" borderId="109" xfId="0" applyNumberFormat="1" applyFont="1" applyBorder="1" applyAlignment="1">
      <alignment horizontal="right" vertical="center"/>
    </xf>
    <xf numFmtId="179" fontId="21" fillId="4" borderId="13" xfId="0" applyNumberFormat="1" applyFont="1" applyFill="1" applyBorder="1" applyAlignment="1" applyProtection="1">
      <alignment horizontal="right" vertical="center"/>
      <protection locked="0"/>
    </xf>
    <xf numFmtId="179" fontId="21" fillId="0" borderId="13" xfId="0" applyNumberFormat="1" applyFont="1" applyBorder="1" applyAlignment="1">
      <alignment horizontal="right" vertical="center"/>
    </xf>
    <xf numFmtId="0" fontId="8" fillId="4" borderId="0" xfId="0" applyFont="1" applyFill="1" applyAlignment="1" applyProtection="1">
      <alignment vertical="center" shrinkToFit="1"/>
      <protection locked="0"/>
    </xf>
    <xf numFmtId="0" fontId="0" fillId="4" borderId="0" xfId="0" applyFill="1" applyAlignment="1" applyProtection="1">
      <alignment vertical="center" shrinkToFit="1"/>
      <protection locked="0"/>
    </xf>
    <xf numFmtId="0" fontId="20" fillId="0" borderId="18" xfId="0" applyFont="1" applyBorder="1" applyAlignment="1">
      <alignment vertical="center" shrinkToFit="1"/>
    </xf>
    <xf numFmtId="0" fontId="6" fillId="0" borderId="18" xfId="0" applyFont="1" applyBorder="1" applyAlignment="1">
      <alignment vertical="center" shrinkToFit="1"/>
    </xf>
    <xf numFmtId="0" fontId="21" fillId="0" borderId="18" xfId="0" applyFont="1" applyBorder="1" applyAlignment="1">
      <alignment vertical="center" shrinkToFit="1"/>
    </xf>
    <xf numFmtId="0" fontId="6" fillId="0" borderId="7" xfId="0" applyFont="1" applyBorder="1" applyAlignment="1">
      <alignment vertical="center" shrinkToFit="1"/>
    </xf>
    <xf numFmtId="0" fontId="21" fillId="0" borderId="22" xfId="0" applyFont="1" applyBorder="1" applyAlignment="1">
      <alignment vertical="center" shrinkToFit="1"/>
    </xf>
    <xf numFmtId="0" fontId="21" fillId="0" borderId="7" xfId="0" applyFont="1" applyBorder="1" applyAlignment="1">
      <alignment vertical="center" shrinkToFit="1"/>
    </xf>
    <xf numFmtId="0" fontId="21" fillId="0" borderId="19" xfId="0" applyFont="1" applyBorder="1" applyAlignment="1">
      <alignment vertical="center" shrinkToFit="1"/>
    </xf>
    <xf numFmtId="0" fontId="21" fillId="0" borderId="65" xfId="0" quotePrefix="1" applyFont="1" applyBorder="1" applyAlignment="1">
      <alignment horizontal="center" vertical="center"/>
    </xf>
    <xf numFmtId="176" fontId="21" fillId="0" borderId="108" xfId="0" applyNumberFormat="1" applyFont="1" applyBorder="1" applyAlignment="1">
      <alignment horizontal="right" vertical="center"/>
    </xf>
    <xf numFmtId="179" fontId="21" fillId="4" borderId="65" xfId="0" applyNumberFormat="1" applyFont="1" applyFill="1" applyBorder="1" applyAlignment="1" applyProtection="1">
      <alignment horizontal="right" vertical="center"/>
      <protection locked="0"/>
    </xf>
    <xf numFmtId="179" fontId="21" fillId="0" borderId="65" xfId="0" applyNumberFormat="1" applyFont="1" applyBorder="1" applyAlignment="1">
      <alignment horizontal="right" vertical="center"/>
    </xf>
    <xf numFmtId="0" fontId="21" fillId="0" borderId="104" xfId="0" applyFont="1" applyBorder="1" applyAlignment="1">
      <alignment vertical="center" shrinkToFit="1"/>
    </xf>
    <xf numFmtId="179" fontId="21" fillId="4" borderId="65" xfId="0" applyNumberFormat="1" applyFont="1" applyFill="1" applyBorder="1" applyProtection="1">
      <alignment vertical="center"/>
      <protection locked="0"/>
    </xf>
    <xf numFmtId="179" fontId="21" fillId="4" borderId="11" xfId="0" applyNumberFormat="1" applyFont="1" applyFill="1" applyBorder="1" applyProtection="1">
      <alignment vertical="center"/>
      <protection locked="0"/>
    </xf>
    <xf numFmtId="179" fontId="21" fillId="4" borderId="6" xfId="0" applyNumberFormat="1" applyFont="1" applyFill="1" applyBorder="1" applyProtection="1">
      <alignment vertical="center"/>
      <protection locked="0"/>
    </xf>
    <xf numFmtId="179" fontId="21" fillId="4" borderId="13" xfId="0" applyNumberFormat="1" applyFont="1" applyFill="1" applyBorder="1" applyProtection="1">
      <alignment vertical="center"/>
      <protection locked="0"/>
    </xf>
    <xf numFmtId="180" fontId="6" fillId="4" borderId="11" xfId="0" applyNumberFormat="1" applyFont="1" applyFill="1" applyBorder="1" applyProtection="1">
      <alignment vertical="center"/>
      <protection locked="0"/>
    </xf>
    <xf numFmtId="179" fontId="21" fillId="0" borderId="11" xfId="0" applyNumberFormat="1" applyFont="1" applyBorder="1">
      <alignment vertical="center"/>
    </xf>
    <xf numFmtId="179" fontId="6" fillId="4" borderId="11" xfId="0" applyNumberFormat="1" applyFont="1" applyFill="1" applyBorder="1" applyProtection="1">
      <alignment vertical="center"/>
      <protection locked="0"/>
    </xf>
    <xf numFmtId="179" fontId="21" fillId="0" borderId="16" xfId="0" applyNumberFormat="1" applyFont="1" applyBorder="1">
      <alignment vertical="center"/>
    </xf>
    <xf numFmtId="180" fontId="6" fillId="0" borderId="11" xfId="0" applyNumberFormat="1" applyFont="1" applyBorder="1">
      <alignment vertical="center"/>
    </xf>
    <xf numFmtId="179" fontId="20" fillId="0" borderId="11" xfId="0" applyNumberFormat="1" applyFont="1" applyBorder="1">
      <alignment vertical="center"/>
    </xf>
    <xf numFmtId="179" fontId="6" fillId="4" borderId="6" xfId="0" applyNumberFormat="1" applyFont="1" applyFill="1" applyBorder="1" applyProtection="1">
      <alignment vertical="center"/>
      <protection locked="0"/>
    </xf>
    <xf numFmtId="178" fontId="1" fillId="0" borderId="29" xfId="2" applyNumberFormat="1" applyFont="1" applyBorder="1">
      <alignment vertical="center"/>
    </xf>
    <xf numFmtId="178" fontId="1" fillId="4" borderId="69" xfId="2" applyNumberFormat="1" applyFont="1" applyFill="1" applyBorder="1" applyProtection="1">
      <alignment vertical="center"/>
      <protection locked="0"/>
    </xf>
    <xf numFmtId="178" fontId="1" fillId="0" borderId="38" xfId="1" applyNumberFormat="1" applyFont="1" applyBorder="1">
      <alignment vertical="center"/>
    </xf>
    <xf numFmtId="178" fontId="1" fillId="4" borderId="78" xfId="2" applyNumberFormat="1" applyFont="1" applyFill="1" applyBorder="1" applyProtection="1">
      <alignment vertical="center"/>
      <protection locked="0"/>
    </xf>
    <xf numFmtId="178" fontId="1" fillId="0" borderId="43" xfId="2" applyNumberFormat="1" applyFont="1" applyBorder="1">
      <alignment vertical="center"/>
    </xf>
    <xf numFmtId="179" fontId="6" fillId="0" borderId="16" xfId="0" applyNumberFormat="1" applyFont="1" applyBorder="1" applyAlignment="1">
      <alignment horizontal="right" vertical="center"/>
    </xf>
    <xf numFmtId="0" fontId="0" fillId="0" borderId="8" xfId="0" applyBorder="1" applyAlignment="1">
      <alignment horizontal="center" vertical="center"/>
    </xf>
    <xf numFmtId="179" fontId="6" fillId="0" borderId="8" xfId="0" applyNumberFormat="1" applyFont="1" applyBorder="1" applyAlignment="1">
      <alignment horizontal="right" vertical="center"/>
    </xf>
    <xf numFmtId="178" fontId="6" fillId="0" borderId="8" xfId="0" applyNumberFormat="1" applyFont="1" applyBorder="1" applyAlignment="1">
      <alignment horizontal="right" vertical="center"/>
    </xf>
    <xf numFmtId="178" fontId="6" fillId="0" borderId="9" xfId="0" applyNumberFormat="1" applyFont="1" applyBorder="1" applyAlignment="1">
      <alignment horizontal="right" vertical="center"/>
    </xf>
    <xf numFmtId="179" fontId="6" fillId="0" borderId="118" xfId="0" applyNumberFormat="1" applyFont="1" applyBorder="1" applyAlignment="1">
      <alignment horizontal="right" vertical="center"/>
    </xf>
    <xf numFmtId="179" fontId="6" fillId="0" borderId="119" xfId="0" applyNumberFormat="1" applyFont="1" applyBorder="1" applyAlignment="1">
      <alignment horizontal="right" vertical="center"/>
    </xf>
    <xf numFmtId="176" fontId="21" fillId="4" borderId="11" xfId="0" applyNumberFormat="1" applyFont="1" applyFill="1" applyBorder="1" applyAlignment="1">
      <alignment horizontal="right" vertical="center"/>
    </xf>
    <xf numFmtId="176" fontId="21" fillId="0" borderId="11" xfId="0" applyNumberFormat="1" applyFont="1" applyBorder="1" applyAlignment="1" applyProtection="1">
      <alignment horizontal="right" vertical="center"/>
      <protection locked="0"/>
    </xf>
    <xf numFmtId="179" fontId="21" fillId="0" borderId="11" xfId="0" applyNumberFormat="1" applyFont="1" applyBorder="1" applyAlignment="1" applyProtection="1">
      <alignment horizontal="right" vertical="center"/>
      <protection locked="0"/>
    </xf>
    <xf numFmtId="178" fontId="6" fillId="0" borderId="11" xfId="0" applyNumberFormat="1" applyFont="1" applyBorder="1" applyAlignment="1">
      <alignment horizontal="right" vertical="center"/>
    </xf>
    <xf numFmtId="178" fontId="6" fillId="0" borderId="18" xfId="0" applyNumberFormat="1" applyFont="1" applyBorder="1" applyAlignment="1">
      <alignment horizontal="right" vertical="center"/>
    </xf>
    <xf numFmtId="179" fontId="21" fillId="4" borderId="5" xfId="0" applyNumberFormat="1" applyFont="1" applyFill="1" applyBorder="1" applyAlignment="1" applyProtection="1">
      <alignment horizontal="right" vertical="center"/>
      <protection locked="0"/>
    </xf>
    <xf numFmtId="179" fontId="21" fillId="0" borderId="5" xfId="0" applyNumberFormat="1" applyFont="1" applyBorder="1" applyAlignment="1">
      <alignment horizontal="right" vertical="center"/>
    </xf>
    <xf numFmtId="179" fontId="6" fillId="0" borderId="4" xfId="0" applyNumberFormat="1" applyFont="1" applyBorder="1" applyAlignment="1">
      <alignment horizontal="right" vertical="center"/>
    </xf>
    <xf numFmtId="0" fontId="1" fillId="4" borderId="76" xfId="6" applyFill="1" applyBorder="1" applyAlignment="1">
      <alignment horizontal="right" vertical="center"/>
    </xf>
    <xf numFmtId="38" fontId="1" fillId="4" borderId="49" xfId="2" applyFont="1" applyFill="1" applyBorder="1" applyAlignment="1">
      <alignment horizontal="right" vertical="center"/>
    </xf>
    <xf numFmtId="0" fontId="1" fillId="4" borderId="79" xfId="6" applyFill="1" applyBorder="1" applyAlignment="1">
      <alignment horizontal="right" vertical="center"/>
    </xf>
    <xf numFmtId="38" fontId="1" fillId="4" borderId="69" xfId="2" applyFont="1" applyFill="1" applyBorder="1" applyAlignment="1">
      <alignment horizontal="right" vertical="center"/>
    </xf>
    <xf numFmtId="0" fontId="22" fillId="0" borderId="0" xfId="0" applyFont="1">
      <alignment vertical="center"/>
    </xf>
    <xf numFmtId="0" fontId="17" fillId="0" borderId="17" xfId="0" applyFont="1" applyBorder="1">
      <alignment vertical="center"/>
    </xf>
    <xf numFmtId="0" fontId="17" fillId="0" borderId="16" xfId="0" applyFont="1" applyBorder="1" applyAlignment="1" applyProtection="1">
      <alignment horizontal="center" vertical="center"/>
      <protection locked="0"/>
    </xf>
    <xf numFmtId="0" fontId="17" fillId="0" borderId="10" xfId="0" applyFont="1" applyBorder="1">
      <alignment vertical="center"/>
    </xf>
    <xf numFmtId="0" fontId="17" fillId="0" borderId="66" xfId="0" applyFont="1" applyBorder="1">
      <alignment vertical="center"/>
    </xf>
    <xf numFmtId="0" fontId="17" fillId="0" borderId="67" xfId="0" applyFont="1" applyBorder="1">
      <alignment vertical="center"/>
    </xf>
    <xf numFmtId="0" fontId="17" fillId="0" borderId="16" xfId="0" applyFont="1" applyBorder="1" applyAlignment="1">
      <alignment horizontal="left" vertical="center"/>
    </xf>
    <xf numFmtId="0" fontId="17" fillId="0" borderId="24" xfId="0" applyFont="1" applyBorder="1">
      <alignment vertical="center"/>
    </xf>
    <xf numFmtId="0" fontId="17" fillId="0" borderId="11" xfId="0" applyFont="1" applyBorder="1" applyAlignment="1">
      <alignment vertical="center" wrapText="1"/>
    </xf>
    <xf numFmtId="0" fontId="17" fillId="0" borderId="21" xfId="0" applyFont="1" applyBorder="1" applyAlignment="1">
      <alignment horizontal="center" vertical="center"/>
    </xf>
    <xf numFmtId="0" fontId="17" fillId="0" borderId="17" xfId="0" applyFont="1" applyBorder="1" applyAlignment="1">
      <alignment horizontal="center" vertical="center"/>
    </xf>
    <xf numFmtId="0" fontId="17" fillId="0" borderId="16" xfId="0" applyFont="1" applyBorder="1" applyAlignment="1">
      <alignment vertical="center" wrapText="1"/>
    </xf>
    <xf numFmtId="0" fontId="17" fillId="0" borderId="16" xfId="0" applyFont="1" applyBorder="1" applyAlignment="1">
      <alignment horizontal="center" vertical="center" wrapText="1"/>
    </xf>
    <xf numFmtId="0" fontId="17" fillId="0" borderId="21" xfId="0" applyFont="1" applyBorder="1" applyAlignment="1">
      <alignment horizontal="left" vertical="center"/>
    </xf>
    <xf numFmtId="0" fontId="17" fillId="0" borderId="11" xfId="0" applyFont="1" applyBorder="1" applyAlignment="1">
      <alignment horizontal="center" vertical="center" wrapText="1"/>
    </xf>
    <xf numFmtId="0" fontId="22" fillId="0" borderId="0" xfId="0" applyFont="1" applyAlignment="1">
      <alignment horizontal="left" vertical="center" wrapText="1"/>
    </xf>
    <xf numFmtId="179" fontId="6" fillId="0" borderId="124" xfId="0" applyNumberFormat="1" applyFont="1" applyBorder="1" applyAlignment="1">
      <alignment horizontal="right" vertical="center"/>
    </xf>
    <xf numFmtId="179" fontId="6" fillId="0" borderId="125" xfId="0" applyNumberFormat="1" applyFont="1" applyBorder="1" applyAlignment="1">
      <alignment horizontal="right" vertical="center"/>
    </xf>
    <xf numFmtId="179" fontId="6" fillId="4" borderId="26" xfId="0" applyNumberFormat="1" applyFont="1" applyFill="1" applyBorder="1" applyAlignment="1">
      <alignment horizontal="right" vertical="center"/>
    </xf>
    <xf numFmtId="178" fontId="6" fillId="4" borderId="11" xfId="0" applyNumberFormat="1" applyFont="1" applyFill="1" applyBorder="1" applyAlignment="1" applyProtection="1">
      <alignment horizontal="right" vertical="center"/>
      <protection locked="0"/>
    </xf>
    <xf numFmtId="0" fontId="0" fillId="3" borderId="99" xfId="0" applyFill="1" applyBorder="1" applyAlignment="1">
      <alignment horizontal="center" vertical="center" shrinkToFit="1"/>
    </xf>
    <xf numFmtId="0" fontId="0" fillId="3" borderId="102" xfId="0" applyFill="1" applyBorder="1" applyAlignment="1">
      <alignment horizontal="center" vertical="center" shrinkToFit="1"/>
    </xf>
    <xf numFmtId="0" fontId="0" fillId="3" borderId="16" xfId="0" applyFill="1" applyBorder="1" applyAlignment="1">
      <alignment horizontal="center" vertical="center" shrinkToFit="1"/>
    </xf>
    <xf numFmtId="0" fontId="0" fillId="3" borderId="21" xfId="0" applyFill="1" applyBorder="1" applyAlignment="1">
      <alignment horizontal="center" vertical="center" shrinkToFit="1"/>
    </xf>
    <xf numFmtId="0" fontId="0" fillId="3" borderId="11" xfId="0" applyFill="1" applyBorder="1" applyAlignment="1">
      <alignment horizontal="center" vertical="center" shrinkToFit="1"/>
    </xf>
    <xf numFmtId="0" fontId="0" fillId="3" borderId="79" xfId="0" applyFill="1" applyBorder="1" applyAlignment="1">
      <alignment horizontal="center" vertical="center" shrinkToFit="1"/>
    </xf>
    <xf numFmtId="0" fontId="0" fillId="3" borderId="18" xfId="0" applyFill="1" applyBorder="1" applyAlignment="1">
      <alignment horizontal="center" vertical="center" shrinkToFit="1"/>
    </xf>
    <xf numFmtId="0" fontId="0" fillId="3" borderId="23" xfId="0" applyFill="1" applyBorder="1" applyAlignment="1">
      <alignment horizontal="center" vertical="center" shrinkToFit="1"/>
    </xf>
    <xf numFmtId="0" fontId="0" fillId="3" borderId="112" xfId="0" applyFill="1" applyBorder="1" applyAlignment="1">
      <alignment horizontal="center" vertical="center" shrinkToFit="1"/>
    </xf>
    <xf numFmtId="0" fontId="0" fillId="3" borderId="49" xfId="0" applyFill="1" applyBorder="1" applyAlignment="1">
      <alignment horizontal="center" vertical="center" shrinkToFit="1"/>
    </xf>
    <xf numFmtId="0" fontId="0" fillId="3" borderId="34" xfId="0" applyFill="1" applyBorder="1" applyAlignment="1">
      <alignment horizontal="center" vertical="center" shrinkToFit="1"/>
    </xf>
    <xf numFmtId="0" fontId="0" fillId="3" borderId="50" xfId="0" applyFill="1" applyBorder="1" applyAlignment="1">
      <alignment horizontal="center" vertical="center" shrinkToFit="1"/>
    </xf>
    <xf numFmtId="0" fontId="0" fillId="3" borderId="62" xfId="0" applyFill="1" applyBorder="1" applyAlignment="1">
      <alignment horizontal="center" vertical="center" shrinkToFit="1"/>
    </xf>
    <xf numFmtId="0" fontId="0" fillId="3" borderId="47" xfId="0" applyFill="1" applyBorder="1" applyAlignment="1">
      <alignment horizontal="center" vertical="center" shrinkToFit="1"/>
    </xf>
    <xf numFmtId="0" fontId="0" fillId="3" borderId="59" xfId="0" applyFill="1" applyBorder="1" applyAlignment="1">
      <alignment horizontal="center" vertical="center" shrinkToFit="1"/>
    </xf>
    <xf numFmtId="0" fontId="0" fillId="3" borderId="48" xfId="0" applyFill="1" applyBorder="1" applyAlignment="1">
      <alignment horizontal="center" vertical="center" shrinkToFit="1"/>
    </xf>
    <xf numFmtId="0" fontId="0" fillId="3" borderId="113" xfId="0" applyFill="1" applyBorder="1" applyAlignment="1">
      <alignment horizontal="center" vertical="center" shrinkToFit="1"/>
    </xf>
    <xf numFmtId="0" fontId="24" fillId="2" borderId="62" xfId="0" applyFont="1" applyFill="1" applyBorder="1">
      <alignment vertical="center"/>
    </xf>
    <xf numFmtId="38" fontId="24" fillId="2" borderId="47" xfId="3" applyFont="1" applyFill="1" applyBorder="1">
      <alignment vertical="center"/>
    </xf>
    <xf numFmtId="38" fontId="24" fillId="2" borderId="48" xfId="3" applyFont="1" applyFill="1" applyBorder="1">
      <alignment vertical="center"/>
    </xf>
    <xf numFmtId="38" fontId="24" fillId="2" borderId="49" xfId="3" applyFont="1" applyFill="1" applyBorder="1">
      <alignment vertical="center"/>
    </xf>
    <xf numFmtId="38" fontId="24" fillId="2" borderId="34" xfId="3" applyFont="1" applyFill="1" applyBorder="1">
      <alignment vertical="center"/>
    </xf>
    <xf numFmtId="38" fontId="24" fillId="4" borderId="18" xfId="3" applyFont="1" applyFill="1" applyBorder="1">
      <alignment vertical="center"/>
    </xf>
    <xf numFmtId="38" fontId="24" fillId="2" borderId="50" xfId="3" applyFont="1" applyFill="1" applyBorder="1">
      <alignment vertical="center"/>
    </xf>
    <xf numFmtId="38" fontId="24" fillId="2" borderId="62" xfId="3" applyFont="1" applyFill="1" applyBorder="1">
      <alignment vertical="center"/>
    </xf>
    <xf numFmtId="38" fontId="24" fillId="2" borderId="11" xfId="3" applyFont="1" applyFill="1" applyBorder="1">
      <alignment vertical="center"/>
    </xf>
    <xf numFmtId="38" fontId="24" fillId="4" borderId="34" xfId="3" applyFont="1" applyFill="1" applyBorder="1">
      <alignment vertical="center"/>
    </xf>
    <xf numFmtId="38" fontId="24" fillId="4" borderId="59" xfId="3" applyFont="1" applyFill="1" applyBorder="1">
      <alignment vertical="center"/>
    </xf>
    <xf numFmtId="38" fontId="24" fillId="4" borderId="62" xfId="3" applyFont="1" applyFill="1" applyBorder="1">
      <alignment vertical="center"/>
    </xf>
    <xf numFmtId="0" fontId="24" fillId="0" borderId="0" xfId="0" applyFont="1">
      <alignment vertical="center"/>
    </xf>
    <xf numFmtId="38" fontId="24" fillId="2" borderId="18" xfId="3" applyFont="1" applyFill="1" applyBorder="1">
      <alignment vertical="center"/>
    </xf>
    <xf numFmtId="38" fontId="24" fillId="4" borderId="50" xfId="3" applyFont="1" applyFill="1" applyBorder="1">
      <alignment vertical="center"/>
    </xf>
    <xf numFmtId="38" fontId="24" fillId="2" borderId="113" xfId="3" applyFont="1" applyFill="1" applyBorder="1">
      <alignment vertical="center"/>
    </xf>
    <xf numFmtId="38" fontId="24" fillId="0" borderId="18" xfId="3" applyFont="1" applyFill="1" applyBorder="1">
      <alignment vertical="center"/>
    </xf>
    <xf numFmtId="0" fontId="24" fillId="3" borderId="62" xfId="0" applyFont="1" applyFill="1" applyBorder="1" applyAlignment="1">
      <alignment horizontal="right" vertical="center"/>
    </xf>
    <xf numFmtId="38" fontId="24" fillId="3" borderId="49" xfId="3" applyFont="1" applyFill="1" applyBorder="1">
      <alignment vertical="center"/>
    </xf>
    <xf numFmtId="38" fontId="24" fillId="3" borderId="50" xfId="3" applyFont="1" applyFill="1" applyBorder="1">
      <alignment vertical="center"/>
    </xf>
    <xf numFmtId="38" fontId="24" fillId="3" borderId="34" xfId="3" applyFont="1" applyFill="1" applyBorder="1">
      <alignment vertical="center"/>
    </xf>
    <xf numFmtId="38" fontId="24" fillId="3" borderId="18" xfId="3" applyFont="1" applyFill="1" applyBorder="1">
      <alignment vertical="center"/>
    </xf>
    <xf numFmtId="38" fontId="24" fillId="3" borderId="62" xfId="3" applyFont="1" applyFill="1" applyBorder="1">
      <alignment vertical="center"/>
    </xf>
    <xf numFmtId="38" fontId="24" fillId="3" borderId="47" xfId="3" applyFont="1" applyFill="1" applyBorder="1">
      <alignment vertical="center"/>
    </xf>
    <xf numFmtId="38" fontId="24" fillId="3" borderId="11" xfId="3" applyFont="1" applyFill="1" applyBorder="1">
      <alignment vertical="center"/>
    </xf>
    <xf numFmtId="38" fontId="24" fillId="3" borderId="59" xfId="3" applyFont="1" applyFill="1" applyBorder="1">
      <alignment vertical="center"/>
    </xf>
    <xf numFmtId="38" fontId="24" fillId="3" borderId="48" xfId="3" applyFont="1" applyFill="1" applyBorder="1">
      <alignment vertical="center"/>
    </xf>
    <xf numFmtId="38" fontId="24" fillId="3" borderId="113" xfId="3" applyFont="1" applyFill="1" applyBorder="1">
      <alignment vertical="center"/>
    </xf>
    <xf numFmtId="38" fontId="24" fillId="0" borderId="113" xfId="3" applyFont="1" applyFill="1" applyBorder="1">
      <alignment vertical="center"/>
    </xf>
    <xf numFmtId="38" fontId="24" fillId="3" borderId="49" xfId="3" applyFont="1" applyFill="1" applyBorder="1" applyAlignment="1">
      <alignment horizontal="right" vertical="center"/>
    </xf>
    <xf numFmtId="38" fontId="24" fillId="3" borderId="50" xfId="3" applyFont="1" applyFill="1" applyBorder="1" applyAlignment="1">
      <alignment horizontal="right" vertical="center"/>
    </xf>
    <xf numFmtId="38" fontId="24" fillId="3" borderId="34" xfId="3" applyFont="1" applyFill="1" applyBorder="1" applyAlignment="1">
      <alignment horizontal="right" vertical="center"/>
    </xf>
    <xf numFmtId="38" fontId="24" fillId="3" borderId="18" xfId="3" applyFont="1" applyFill="1" applyBorder="1" applyAlignment="1">
      <alignment horizontal="right" vertical="center"/>
    </xf>
    <xf numFmtId="38" fontId="24" fillId="3" borderId="62" xfId="3" applyFont="1" applyFill="1" applyBorder="1" applyAlignment="1">
      <alignment horizontal="right" vertical="center"/>
    </xf>
    <xf numFmtId="38" fontId="24" fillId="3" borderId="47" xfId="3" applyFont="1" applyFill="1" applyBorder="1" applyAlignment="1">
      <alignment horizontal="right" vertical="center"/>
    </xf>
    <xf numFmtId="38" fontId="24" fillId="3" borderId="11" xfId="3" applyFont="1" applyFill="1" applyBorder="1" applyAlignment="1">
      <alignment horizontal="right" vertical="center"/>
    </xf>
    <xf numFmtId="38" fontId="24" fillId="3" borderId="59" xfId="3" applyFont="1" applyFill="1" applyBorder="1" applyAlignment="1">
      <alignment horizontal="right" vertical="center"/>
    </xf>
    <xf numFmtId="0" fontId="0" fillId="0" borderId="0" xfId="0" applyAlignment="1">
      <alignment horizontal="right" vertical="center"/>
    </xf>
    <xf numFmtId="0" fontId="24" fillId="0" borderId="0" xfId="0" applyFont="1" applyAlignment="1">
      <alignment horizontal="right" vertical="center"/>
    </xf>
    <xf numFmtId="38" fontId="24" fillId="3" borderId="48" xfId="3" applyFont="1" applyFill="1" applyBorder="1" applyAlignment="1">
      <alignment horizontal="right" vertical="center"/>
    </xf>
    <xf numFmtId="38" fontId="24" fillId="3" borderId="113" xfId="3" applyFont="1" applyFill="1" applyBorder="1" applyAlignment="1">
      <alignment horizontal="right" vertical="center"/>
    </xf>
    <xf numFmtId="38" fontId="24" fillId="0" borderId="49" xfId="3" applyFont="1" applyFill="1" applyBorder="1">
      <alignment vertical="center"/>
    </xf>
    <xf numFmtId="38" fontId="24" fillId="0" borderId="48" xfId="3" applyFont="1" applyFill="1" applyBorder="1">
      <alignment vertical="center"/>
    </xf>
    <xf numFmtId="0" fontId="24" fillId="3" borderId="63" xfId="0" applyFont="1" applyFill="1" applyBorder="1" applyAlignment="1">
      <alignment horizontal="right" vertical="center"/>
    </xf>
    <xf numFmtId="38" fontId="24" fillId="3" borderId="51" xfId="3" applyFont="1" applyFill="1" applyBorder="1">
      <alignment vertical="center"/>
    </xf>
    <xf numFmtId="38" fontId="24" fillId="3" borderId="52" xfId="3" applyFont="1" applyFill="1" applyBorder="1">
      <alignment vertical="center"/>
    </xf>
    <xf numFmtId="38" fontId="24" fillId="3" borderId="53" xfId="3" applyFont="1" applyFill="1" applyBorder="1">
      <alignment vertical="center"/>
    </xf>
    <xf numFmtId="38" fontId="24" fillId="3" borderId="7" xfId="3" applyFont="1" applyFill="1" applyBorder="1">
      <alignment vertical="center"/>
    </xf>
    <xf numFmtId="38" fontId="24" fillId="3" borderId="63" xfId="3" applyFont="1" applyFill="1" applyBorder="1">
      <alignment vertical="center"/>
    </xf>
    <xf numFmtId="38" fontId="24" fillId="3" borderId="58" xfId="3" applyFont="1" applyFill="1" applyBorder="1">
      <alignment vertical="center"/>
    </xf>
    <xf numFmtId="38" fontId="24" fillId="3" borderId="6" xfId="3" applyFont="1" applyFill="1" applyBorder="1">
      <alignment vertical="center"/>
    </xf>
    <xf numFmtId="38" fontId="24" fillId="3" borderId="60" xfId="3" applyFont="1" applyFill="1" applyBorder="1">
      <alignment vertical="center"/>
    </xf>
    <xf numFmtId="38" fontId="24" fillId="3" borderId="105" xfId="3" applyFont="1" applyFill="1" applyBorder="1">
      <alignment vertical="center"/>
    </xf>
    <xf numFmtId="38" fontId="24" fillId="3" borderId="114" xfId="3" applyFont="1" applyFill="1" applyBorder="1">
      <alignment vertical="center"/>
    </xf>
    <xf numFmtId="0" fontId="24" fillId="3" borderId="64" xfId="0" applyFont="1" applyFill="1" applyBorder="1">
      <alignment vertical="center"/>
    </xf>
    <xf numFmtId="38" fontId="24" fillId="3" borderId="37" xfId="3" applyFont="1" applyFill="1" applyBorder="1">
      <alignment vertical="center"/>
    </xf>
    <xf numFmtId="38" fontId="24" fillId="3" borderId="54" xfId="3" applyFont="1" applyFill="1" applyBorder="1">
      <alignment vertical="center"/>
    </xf>
    <xf numFmtId="38" fontId="24" fillId="3" borderId="55" xfId="3" applyFont="1" applyFill="1" applyBorder="1">
      <alignment vertical="center"/>
    </xf>
    <xf numFmtId="38" fontId="24" fillId="3" borderId="57" xfId="3" applyFont="1" applyFill="1" applyBorder="1">
      <alignment vertical="center"/>
    </xf>
    <xf numFmtId="38" fontId="24" fillId="3" borderId="64" xfId="3" applyFont="1" applyFill="1" applyBorder="1">
      <alignment vertical="center"/>
    </xf>
    <xf numFmtId="38" fontId="24" fillId="3" borderId="32" xfId="3" applyFont="1" applyFill="1" applyBorder="1">
      <alignment vertical="center"/>
    </xf>
    <xf numFmtId="38" fontId="24" fillId="3" borderId="56" xfId="3" applyFont="1" applyFill="1" applyBorder="1">
      <alignment vertical="center"/>
    </xf>
    <xf numFmtId="38" fontId="24" fillId="3" borderId="61" xfId="3" applyFont="1" applyFill="1" applyBorder="1">
      <alignment vertical="center"/>
    </xf>
    <xf numFmtId="38" fontId="24" fillId="3" borderId="110" xfId="3" applyFont="1" applyFill="1" applyBorder="1">
      <alignment vertical="center"/>
    </xf>
    <xf numFmtId="38" fontId="24" fillId="3" borderId="115" xfId="3" applyFont="1" applyFill="1" applyBorder="1">
      <alignment vertical="center"/>
    </xf>
    <xf numFmtId="179" fontId="20" fillId="0" borderId="16" xfId="0" applyNumberFormat="1" applyFont="1" applyBorder="1" applyAlignment="1">
      <alignment horizontal="right" vertical="center"/>
    </xf>
    <xf numFmtId="0" fontId="1" fillId="0" borderId="16" xfId="6" applyBorder="1" applyAlignment="1">
      <alignment horizontal="right" vertical="center"/>
    </xf>
    <xf numFmtId="0" fontId="1" fillId="0" borderId="71" xfId="6" applyBorder="1" applyAlignment="1">
      <alignment horizontal="right" vertical="center"/>
    </xf>
    <xf numFmtId="38" fontId="1" fillId="0" borderId="5" xfId="2" applyFont="1" applyBorder="1" applyAlignment="1">
      <alignment horizontal="right" vertical="center"/>
    </xf>
    <xf numFmtId="179" fontId="21" fillId="0" borderId="11" xfId="0" applyNumberFormat="1" applyFont="1" applyBorder="1" applyProtection="1">
      <alignment vertical="center"/>
      <protection locked="0"/>
    </xf>
    <xf numFmtId="178" fontId="6" fillId="0" borderId="10" xfId="0" applyNumberFormat="1" applyFont="1" applyBorder="1" applyAlignment="1">
      <alignment horizontal="right" vertical="center"/>
    </xf>
    <xf numFmtId="178" fontId="6" fillId="0" borderId="42" xfId="0" applyNumberFormat="1" applyFont="1" applyBorder="1" applyAlignment="1">
      <alignment horizontal="right" vertical="center"/>
    </xf>
    <xf numFmtId="0" fontId="0" fillId="0" borderId="126" xfId="0" applyBorder="1" applyAlignment="1">
      <alignment horizontal="center" vertical="center"/>
    </xf>
    <xf numFmtId="179" fontId="6" fillId="4" borderId="126" xfId="0" applyNumberFormat="1" applyFont="1" applyFill="1" applyBorder="1" applyAlignment="1" applyProtection="1">
      <alignment horizontal="right" vertical="center"/>
      <protection locked="0"/>
    </xf>
    <xf numFmtId="178" fontId="6" fillId="4" borderId="126" xfId="0" applyNumberFormat="1" applyFont="1" applyFill="1" applyBorder="1" applyAlignment="1" applyProtection="1">
      <alignment horizontal="right" vertical="center"/>
      <protection locked="0"/>
    </xf>
    <xf numFmtId="179" fontId="6" fillId="0" borderId="126" xfId="0" applyNumberFormat="1" applyFont="1" applyBorder="1" applyAlignment="1">
      <alignment horizontal="right" vertical="center"/>
    </xf>
    <xf numFmtId="178" fontId="6" fillId="0" borderId="127" xfId="0" applyNumberFormat="1" applyFont="1" applyBorder="1" applyAlignment="1">
      <alignment horizontal="right" vertical="center"/>
    </xf>
    <xf numFmtId="0" fontId="0" fillId="0" borderId="25" xfId="0" applyBorder="1" applyAlignment="1">
      <alignment horizontal="center" vertical="center"/>
    </xf>
    <xf numFmtId="178" fontId="6" fillId="4" borderId="25" xfId="0" applyNumberFormat="1" applyFont="1" applyFill="1" applyBorder="1" applyAlignment="1" applyProtection="1">
      <alignment horizontal="right" vertical="center"/>
      <protection locked="0"/>
    </xf>
    <xf numFmtId="178" fontId="6" fillId="0" borderId="128" xfId="0" applyNumberFormat="1" applyFont="1" applyBorder="1" applyAlignment="1">
      <alignment horizontal="right" vertical="center"/>
    </xf>
    <xf numFmtId="178" fontId="6" fillId="4" borderId="10" xfId="0" applyNumberFormat="1" applyFont="1" applyFill="1" applyBorder="1" applyAlignment="1" applyProtection="1">
      <alignment horizontal="right" vertical="center"/>
      <protection locked="0"/>
    </xf>
    <xf numFmtId="178" fontId="6" fillId="0" borderId="0" xfId="0" applyNumberFormat="1" applyFont="1" applyAlignment="1">
      <alignment horizontal="right" vertical="center"/>
    </xf>
    <xf numFmtId="179" fontId="6" fillId="0" borderId="0" xfId="0" applyNumberFormat="1" applyFont="1" applyAlignment="1" applyProtection="1">
      <alignment horizontal="right" vertical="center"/>
      <protection locked="0"/>
    </xf>
    <xf numFmtId="178" fontId="6" fillId="0" borderId="0" xfId="0" applyNumberFormat="1" applyFont="1" applyAlignment="1" applyProtection="1">
      <alignment horizontal="right" vertical="center"/>
      <protection locked="0"/>
    </xf>
    <xf numFmtId="178" fontId="6" fillId="0" borderId="92" xfId="0" applyNumberFormat="1" applyFont="1" applyBorder="1" applyAlignment="1">
      <alignment horizontal="right" vertical="center"/>
    </xf>
    <xf numFmtId="0" fontId="0" fillId="0" borderId="56" xfId="0" applyBorder="1" applyAlignment="1">
      <alignment horizontal="center" vertical="center"/>
    </xf>
    <xf numFmtId="179" fontId="6" fillId="4" borderId="5" xfId="0" applyNumberFormat="1" applyFont="1" applyFill="1" applyBorder="1" applyAlignment="1" applyProtection="1">
      <alignment horizontal="right" vertical="center"/>
      <protection locked="0"/>
    </xf>
    <xf numFmtId="179" fontId="6" fillId="0" borderId="15" xfId="0" applyNumberFormat="1" applyFont="1" applyBorder="1" applyAlignment="1">
      <alignment horizontal="right" vertical="center"/>
    </xf>
    <xf numFmtId="179" fontId="6" fillId="4" borderId="126" xfId="0" applyNumberFormat="1" applyFont="1" applyFill="1" applyBorder="1" applyAlignment="1">
      <alignment horizontal="right" vertical="center"/>
    </xf>
    <xf numFmtId="179" fontId="6" fillId="0" borderId="131" xfId="0" applyNumberFormat="1" applyFont="1" applyBorder="1" applyAlignment="1">
      <alignment horizontal="right" vertical="center"/>
    </xf>
    <xf numFmtId="179" fontId="6" fillId="0" borderId="132" xfId="0" applyNumberFormat="1" applyFont="1" applyBorder="1" applyAlignment="1">
      <alignment horizontal="right" vertical="center"/>
    </xf>
    <xf numFmtId="179" fontId="6" fillId="4" borderId="133" xfId="0" applyNumberFormat="1" applyFont="1" applyFill="1" applyBorder="1" applyAlignment="1">
      <alignment horizontal="right" vertical="center"/>
    </xf>
    <xf numFmtId="179" fontId="6" fillId="0" borderId="48" xfId="0" applyNumberFormat="1" applyFont="1" applyBorder="1">
      <alignment vertical="center"/>
    </xf>
    <xf numFmtId="179" fontId="6" fillId="0" borderId="50" xfId="0" applyNumberFormat="1" applyFont="1" applyBorder="1">
      <alignment vertical="center"/>
    </xf>
    <xf numFmtId="179" fontId="6" fillId="0" borderId="59" xfId="0" applyNumberFormat="1" applyFont="1" applyBorder="1">
      <alignment vertical="center"/>
    </xf>
    <xf numFmtId="179" fontId="6" fillId="0" borderId="66" xfId="0" applyNumberFormat="1" applyFont="1" applyBorder="1">
      <alignment vertical="center"/>
    </xf>
    <xf numFmtId="179" fontId="6" fillId="0" borderId="81" xfId="0" applyNumberFormat="1" applyFont="1" applyBorder="1">
      <alignment vertical="center"/>
    </xf>
    <xf numFmtId="179" fontId="6" fillId="0" borderId="98" xfId="0" applyNumberFormat="1" applyFont="1" applyBorder="1">
      <alignment vertical="center"/>
    </xf>
    <xf numFmtId="179" fontId="6" fillId="0" borderId="66" xfId="0" applyNumberFormat="1" applyFont="1" applyBorder="1" applyAlignment="1">
      <alignment horizontal="right" vertical="center"/>
    </xf>
    <xf numFmtId="179" fontId="6" fillId="0" borderId="81" xfId="0" applyNumberFormat="1" applyFont="1" applyBorder="1" applyAlignment="1">
      <alignment horizontal="right" vertical="center"/>
    </xf>
    <xf numFmtId="179" fontId="6" fillId="0" borderId="81" xfId="0" applyNumberFormat="1" applyFont="1" applyBorder="1" applyAlignment="1" applyProtection="1">
      <alignment horizontal="right" vertical="center"/>
      <protection locked="0"/>
    </xf>
    <xf numFmtId="179" fontId="6" fillId="0" borderId="98" xfId="0" applyNumberFormat="1" applyFont="1" applyBorder="1" applyAlignment="1">
      <alignment horizontal="right" vertical="center"/>
    </xf>
    <xf numFmtId="0" fontId="21" fillId="0" borderId="5" xfId="0" quotePrefix="1" applyFont="1" applyBorder="1" applyAlignment="1">
      <alignment horizontal="center" vertical="center"/>
    </xf>
    <xf numFmtId="179" fontId="21" fillId="4" borderId="5" xfId="0" applyNumberFormat="1" applyFont="1" applyFill="1" applyBorder="1" applyProtection="1">
      <alignment vertical="center"/>
      <protection locked="0"/>
    </xf>
    <xf numFmtId="176" fontId="21" fillId="0" borderId="4" xfId="0" applyNumberFormat="1" applyFont="1" applyBorder="1" applyAlignment="1">
      <alignment horizontal="right" vertical="center"/>
    </xf>
    <xf numFmtId="0" fontId="21" fillId="0" borderId="38" xfId="0" applyFont="1" applyBorder="1" applyAlignment="1">
      <alignment vertical="center" shrinkToFit="1"/>
    </xf>
    <xf numFmtId="0" fontId="21" fillId="0" borderId="51" xfId="0" applyFont="1" applyBorder="1" applyAlignment="1">
      <alignment horizontal="left" vertical="center" wrapText="1"/>
    </xf>
    <xf numFmtId="0" fontId="21" fillId="0" borderId="6" xfId="0" applyFont="1" applyBorder="1" applyAlignment="1">
      <alignment horizontal="left" vertical="center" wrapText="1"/>
    </xf>
    <xf numFmtId="0" fontId="21" fillId="0" borderId="86" xfId="0" applyFont="1" applyBorder="1">
      <alignment vertical="center"/>
    </xf>
    <xf numFmtId="0" fontId="21" fillId="0" borderId="13" xfId="0" applyFont="1" applyBorder="1">
      <alignment vertical="center"/>
    </xf>
    <xf numFmtId="0" fontId="21" fillId="0" borderId="107" xfId="0" applyFont="1" applyBorder="1">
      <alignment vertical="center"/>
    </xf>
    <xf numFmtId="0" fontId="21" fillId="0" borderId="65" xfId="0" applyFont="1" applyBorder="1">
      <alignment vertical="center"/>
    </xf>
    <xf numFmtId="0" fontId="21" fillId="0" borderId="69" xfId="0" applyFont="1" applyBorder="1" applyAlignment="1">
      <alignment horizontal="left" vertical="center" wrapText="1"/>
    </xf>
    <xf numFmtId="0" fontId="21" fillId="0" borderId="5" xfId="0" applyFont="1" applyBorder="1" applyAlignment="1">
      <alignment horizontal="left" vertical="center" wrapText="1"/>
    </xf>
    <xf numFmtId="0" fontId="21" fillId="0" borderId="79" xfId="0" applyFont="1" applyBorder="1" applyAlignment="1">
      <alignment horizontal="left" vertical="center" wrapText="1"/>
    </xf>
    <xf numFmtId="0" fontId="21" fillId="0" borderId="16" xfId="0" applyFont="1" applyBorder="1" applyAlignment="1">
      <alignment horizontal="left" vertical="center" wrapText="1"/>
    </xf>
    <xf numFmtId="0" fontId="17" fillId="0" borderId="66" xfId="0" applyFont="1" applyBorder="1" applyAlignment="1">
      <alignment horizontal="left" vertical="center" wrapText="1"/>
    </xf>
    <xf numFmtId="0" fontId="17" fillId="0" borderId="81" xfId="0" applyFont="1" applyBorder="1" applyAlignment="1">
      <alignment horizontal="left" vertical="center" wrapText="1"/>
    </xf>
    <xf numFmtId="0" fontId="17" fillId="0" borderId="67" xfId="0" applyFont="1" applyBorder="1" applyAlignment="1">
      <alignment horizontal="left" vertical="center" wrapText="1"/>
    </xf>
    <xf numFmtId="0" fontId="17" fillId="0" borderId="10" xfId="0" applyFont="1" applyBorder="1" applyAlignment="1">
      <alignment horizontal="left" vertical="center"/>
    </xf>
    <xf numFmtId="0" fontId="17" fillId="0" borderId="11" xfId="0" applyFont="1" applyBorder="1" applyAlignment="1">
      <alignment horizontal="left" vertical="center"/>
    </xf>
    <xf numFmtId="0" fontId="17" fillId="0" borderId="11" xfId="0" applyFont="1" applyBorder="1" applyAlignment="1">
      <alignment horizontal="center" vertical="center" wrapText="1"/>
    </xf>
    <xf numFmtId="0" fontId="21" fillId="0" borderId="49" xfId="0" applyFont="1" applyBorder="1" applyAlignment="1">
      <alignment horizontal="left" vertical="center" wrapText="1"/>
    </xf>
    <xf numFmtId="0" fontId="21" fillId="0" borderId="11" xfId="0" applyFont="1" applyBorder="1" applyAlignment="1">
      <alignment horizontal="left" vertical="center" wrapText="1"/>
    </xf>
    <xf numFmtId="0" fontId="17" fillId="0" borderId="10" xfId="0" applyFont="1" applyBorder="1" applyAlignment="1">
      <alignment horizontal="left" vertical="center" wrapText="1"/>
    </xf>
    <xf numFmtId="0" fontId="17" fillId="0" borderId="29" xfId="0" applyFont="1" applyBorder="1" applyAlignment="1">
      <alignment horizontal="left" vertical="center" wrapText="1"/>
    </xf>
    <xf numFmtId="0" fontId="17" fillId="0" borderId="16" xfId="0" applyFont="1" applyBorder="1" applyAlignment="1">
      <alignment horizontal="left" vertical="center" wrapText="1"/>
    </xf>
    <xf numFmtId="0" fontId="17" fillId="0" borderId="10" xfId="0" applyFont="1" applyBorder="1" applyAlignment="1">
      <alignment horizontal="center" vertical="center" wrapText="1"/>
    </xf>
    <xf numFmtId="0" fontId="6" fillId="0" borderId="47" xfId="0" applyFont="1" applyBorder="1" applyAlignment="1">
      <alignment horizontal="center" vertical="center" textRotation="255"/>
    </xf>
    <xf numFmtId="0" fontId="6" fillId="0" borderId="49" xfId="0" applyFont="1" applyBorder="1" applyAlignment="1">
      <alignment horizontal="center" vertical="center" textRotation="255"/>
    </xf>
    <xf numFmtId="0" fontId="21" fillId="0" borderId="36" xfId="0" applyFont="1" applyBorder="1" applyAlignment="1">
      <alignment horizontal="left" vertical="center" wrapText="1"/>
    </xf>
    <xf numFmtId="0" fontId="21" fillId="0" borderId="29" xfId="0" applyFont="1" applyBorder="1" applyAlignment="1">
      <alignment horizontal="left" vertical="center" wrapText="1"/>
    </xf>
    <xf numFmtId="0" fontId="21" fillId="0" borderId="49" xfId="0" applyFont="1" applyBorder="1" applyAlignment="1">
      <alignment vertical="center" wrapText="1"/>
    </xf>
    <xf numFmtId="0" fontId="21" fillId="0" borderId="11" xfId="0" applyFont="1" applyBorder="1" applyAlignment="1">
      <alignment vertical="center" wrapText="1"/>
    </xf>
    <xf numFmtId="0" fontId="17" fillId="0" borderId="49" xfId="0" applyFont="1" applyBorder="1" applyAlignment="1">
      <alignment horizontal="center" vertical="center" textRotation="255"/>
    </xf>
    <xf numFmtId="0" fontId="17" fillId="0" borderId="51" xfId="0" applyFont="1" applyBorder="1" applyAlignment="1">
      <alignment horizontal="center" vertical="center" textRotation="255"/>
    </xf>
    <xf numFmtId="0" fontId="21" fillId="0" borderId="77" xfId="0" applyFont="1" applyBorder="1" applyAlignment="1">
      <alignment horizontal="left" vertical="center"/>
    </xf>
    <xf numFmtId="0" fontId="21" fillId="0" borderId="10" xfId="0" applyFont="1" applyBorder="1" applyAlignment="1">
      <alignment horizontal="left" vertical="center"/>
    </xf>
    <xf numFmtId="0" fontId="21" fillId="0" borderId="11" xfId="0" applyFont="1" applyBorder="1" applyAlignment="1">
      <alignment horizontal="left" vertical="center"/>
    </xf>
    <xf numFmtId="0" fontId="17" fillId="0" borderId="48" xfId="0" applyFont="1" applyBorder="1" applyAlignment="1">
      <alignment horizontal="center" vertical="center" wrapText="1"/>
    </xf>
    <xf numFmtId="0" fontId="17" fillId="0" borderId="34" xfId="0" applyFont="1" applyBorder="1" applyAlignment="1">
      <alignment horizontal="center" vertical="center" wrapText="1"/>
    </xf>
    <xf numFmtId="0" fontId="6" fillId="0" borderId="49" xfId="0" applyFont="1" applyBorder="1" applyAlignment="1">
      <alignment horizontal="center" vertical="center" wrapText="1"/>
    </xf>
    <xf numFmtId="0" fontId="6" fillId="0" borderId="49" xfId="0" applyFont="1" applyBorder="1" applyAlignment="1">
      <alignment vertical="center" wrapText="1"/>
    </xf>
    <xf numFmtId="0" fontId="17" fillId="0" borderId="11" xfId="0" applyFont="1" applyBorder="1" applyAlignment="1">
      <alignment horizontal="center" vertical="center"/>
    </xf>
    <xf numFmtId="0" fontId="17" fillId="0" borderId="6" xfId="0" applyFont="1" applyBorder="1" applyAlignment="1">
      <alignment horizontal="center" vertical="center"/>
    </xf>
    <xf numFmtId="0" fontId="21" fillId="0" borderId="47" xfId="0" applyFont="1" applyBorder="1" applyAlignment="1">
      <alignment vertical="center" wrapText="1"/>
    </xf>
    <xf numFmtId="0" fontId="21" fillId="0" borderId="50" xfId="0" applyFont="1" applyBorder="1" applyAlignment="1">
      <alignment vertical="center" wrapText="1"/>
    </xf>
    <xf numFmtId="0" fontId="21" fillId="0" borderId="34" xfId="0" applyFont="1" applyBorder="1" applyAlignment="1">
      <alignment vertical="center" wrapText="1"/>
    </xf>
    <xf numFmtId="0" fontId="0" fillId="0" borderId="0" xfId="0" applyAlignment="1">
      <alignment horizontal="center" vertical="center"/>
    </xf>
    <xf numFmtId="0" fontId="6" fillId="0" borderId="84" xfId="0" applyFont="1" applyBorder="1" applyAlignment="1">
      <alignment horizontal="center" vertical="center"/>
    </xf>
    <xf numFmtId="0" fontId="6" fillId="0" borderId="85" xfId="0" applyFont="1" applyBorder="1" applyAlignment="1">
      <alignment horizontal="center" vertical="center"/>
    </xf>
    <xf numFmtId="0" fontId="6" fillId="0" borderId="77"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79" xfId="0" applyFont="1" applyBorder="1" applyAlignment="1">
      <alignment horizontal="center" vertical="center" wrapText="1"/>
    </xf>
    <xf numFmtId="0" fontId="17" fillId="0" borderId="48" xfId="0" applyFont="1" applyBorder="1" applyAlignment="1">
      <alignment horizontal="left" vertical="center" wrapText="1"/>
    </xf>
    <xf numFmtId="0" fontId="17" fillId="0" borderId="50" xfId="0" applyFont="1" applyBorder="1" applyAlignment="1">
      <alignment horizontal="left" vertical="center" wrapText="1"/>
    </xf>
    <xf numFmtId="0" fontId="17" fillId="0" borderId="34" xfId="0" applyFont="1" applyBorder="1" applyAlignment="1">
      <alignment horizontal="left" vertical="center" wrapText="1"/>
    </xf>
    <xf numFmtId="0" fontId="17" fillId="0" borderId="16" xfId="0" applyFont="1" applyBorder="1" applyAlignment="1">
      <alignment horizontal="center" vertical="center" wrapText="1"/>
    </xf>
    <xf numFmtId="0" fontId="17" fillId="0" borderId="48" xfId="0" applyFont="1" applyBorder="1" applyAlignment="1">
      <alignment horizontal="left" vertical="center"/>
    </xf>
    <xf numFmtId="0" fontId="17" fillId="0" borderId="50" xfId="0" applyFont="1" applyBorder="1" applyAlignment="1">
      <alignment horizontal="left" vertical="center"/>
    </xf>
    <xf numFmtId="0" fontId="17" fillId="0" borderId="34" xfId="0" applyFont="1" applyBorder="1" applyAlignment="1">
      <alignment horizontal="left" vertical="center"/>
    </xf>
    <xf numFmtId="0" fontId="17" fillId="0" borderId="48" xfId="0" applyFont="1" applyBorder="1" applyAlignment="1">
      <alignment horizontal="center" vertical="center"/>
    </xf>
    <xf numFmtId="0" fontId="17" fillId="0" borderId="50" xfId="0" applyFont="1" applyBorder="1" applyAlignment="1">
      <alignment horizontal="center" vertical="center"/>
    </xf>
    <xf numFmtId="0" fontId="17" fillId="0" borderId="34" xfId="0" applyFont="1" applyBorder="1" applyAlignment="1">
      <alignment horizontal="center" vertical="center"/>
    </xf>
    <xf numFmtId="0" fontId="6" fillId="0" borderId="87" xfId="0" applyFont="1" applyBorder="1" applyAlignment="1">
      <alignment horizontal="center" vertical="center" shrinkToFit="1"/>
    </xf>
    <xf numFmtId="0" fontId="6" fillId="0" borderId="88" xfId="0" applyFont="1" applyBorder="1" applyAlignment="1">
      <alignment horizontal="center" vertical="center" shrinkToFit="1"/>
    </xf>
    <xf numFmtId="0" fontId="20" fillId="0" borderId="49" xfId="0" applyFont="1" applyBorder="1" applyAlignment="1">
      <alignment horizontal="left" vertical="center" wrapText="1"/>
    </xf>
    <xf numFmtId="0" fontId="20" fillId="0" borderId="11" xfId="0" applyFont="1" applyBorder="1" applyAlignment="1">
      <alignment horizontal="left" vertical="center" wrapText="1"/>
    </xf>
    <xf numFmtId="0" fontId="6" fillId="0" borderId="89" xfId="0" applyFont="1" applyBorder="1" applyAlignment="1">
      <alignment horizontal="center" vertical="center"/>
    </xf>
    <xf numFmtId="0" fontId="6" fillId="0" borderId="41" xfId="0" applyFont="1" applyBorder="1" applyAlignment="1">
      <alignment horizontal="center" vertical="center"/>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6" fillId="0" borderId="17" xfId="0" applyFont="1" applyBorder="1" applyAlignment="1">
      <alignment horizontal="center" vertical="center"/>
    </xf>
    <xf numFmtId="0" fontId="6" fillId="0" borderId="77" xfId="0" applyFont="1" applyBorder="1" applyAlignment="1">
      <alignment horizontal="center" vertical="center" textRotation="255"/>
    </xf>
    <xf numFmtId="0" fontId="6" fillId="0" borderId="36" xfId="0" applyFont="1" applyBorder="1" applyAlignment="1">
      <alignment horizontal="center" vertical="center" textRotation="255"/>
    </xf>
    <xf numFmtId="0" fontId="6" fillId="0" borderId="79" xfId="0" applyFont="1" applyBorder="1" applyAlignment="1">
      <alignment horizontal="center" vertical="center" textRotation="255"/>
    </xf>
    <xf numFmtId="0" fontId="1" fillId="0" borderId="47" xfId="6" applyBorder="1" applyAlignment="1">
      <alignment horizontal="left" vertical="center"/>
    </xf>
    <xf numFmtId="0" fontId="1" fillId="0" borderId="50" xfId="6" applyBorder="1" applyAlignment="1">
      <alignment horizontal="left" vertical="center"/>
    </xf>
    <xf numFmtId="0" fontId="0" fillId="0" borderId="59" xfId="0" applyBorder="1" applyAlignment="1">
      <alignment horizontal="left" vertical="center"/>
    </xf>
    <xf numFmtId="0" fontId="1" fillId="0" borderId="90" xfId="6" applyBorder="1" applyAlignment="1">
      <alignment horizontal="left" vertical="center"/>
    </xf>
    <xf numFmtId="0" fontId="1" fillId="0" borderId="83" xfId="6" applyBorder="1" applyAlignment="1">
      <alignment horizontal="left" vertical="center"/>
    </xf>
    <xf numFmtId="0" fontId="0" fillId="0" borderId="91" xfId="0" applyBorder="1" applyAlignment="1">
      <alignment horizontal="left" vertical="center"/>
    </xf>
    <xf numFmtId="0" fontId="0" fillId="0" borderId="82" xfId="6" applyFont="1" applyBorder="1" applyAlignment="1">
      <alignment horizontal="left" vertical="center" shrinkToFit="1"/>
    </xf>
    <xf numFmtId="0" fontId="0" fillId="0" borderId="83" xfId="6" applyFont="1" applyBorder="1" applyAlignment="1">
      <alignment horizontal="left" vertical="center" shrinkToFit="1"/>
    </xf>
    <xf numFmtId="0" fontId="0" fillId="0" borderId="91" xfId="6" applyFont="1" applyBorder="1" applyAlignment="1">
      <alignment horizontal="left" vertical="center" shrinkToFit="1"/>
    </xf>
    <xf numFmtId="0" fontId="1" fillId="0" borderId="89" xfId="6" applyBorder="1" applyAlignment="1">
      <alignment horizontal="left" vertical="center"/>
    </xf>
    <xf numFmtId="0" fontId="1" fillId="0" borderId="41" xfId="6" applyBorder="1" applyAlignment="1">
      <alignment horizontal="left" vertical="center"/>
    </xf>
    <xf numFmtId="0" fontId="1" fillId="0" borderId="87" xfId="6" applyBorder="1" applyAlignment="1">
      <alignment horizontal="left" vertical="center"/>
    </xf>
    <xf numFmtId="0" fontId="1" fillId="0" borderId="74" xfId="6" applyBorder="1" applyAlignment="1">
      <alignment horizontal="left" vertical="center"/>
    </xf>
    <xf numFmtId="0" fontId="1" fillId="0" borderId="75" xfId="6" applyBorder="1" applyAlignment="1">
      <alignment horizontal="left" vertical="center"/>
    </xf>
    <xf numFmtId="0" fontId="1" fillId="0" borderId="46" xfId="6" applyBorder="1" applyAlignment="1">
      <alignment horizontal="left" vertical="center"/>
    </xf>
    <xf numFmtId="0" fontId="10" fillId="0" borderId="0" xfId="6" applyFont="1" applyAlignment="1">
      <alignment horizontal="center" vertical="center"/>
    </xf>
    <xf numFmtId="0" fontId="0" fillId="0" borderId="96" xfId="6" applyFont="1" applyBorder="1" applyAlignment="1">
      <alignment horizontal="center" vertical="center" wrapText="1"/>
    </xf>
    <xf numFmtId="0" fontId="1" fillId="0" borderId="40" xfId="6" applyBorder="1" applyAlignment="1">
      <alignment horizontal="center" vertical="center"/>
    </xf>
    <xf numFmtId="0" fontId="1" fillId="0" borderId="84" xfId="6" applyBorder="1" applyAlignment="1">
      <alignment horizontal="center" vertical="center" wrapText="1"/>
    </xf>
    <xf numFmtId="0" fontId="1" fillId="0" borderId="41" xfId="6" applyBorder="1" applyAlignment="1">
      <alignment horizontal="center" vertical="center" wrapText="1"/>
    </xf>
    <xf numFmtId="0" fontId="1" fillId="0" borderId="85" xfId="6" applyBorder="1" applyAlignment="1">
      <alignment horizontal="center" vertical="center" wrapText="1"/>
    </xf>
    <xf numFmtId="0" fontId="0" fillId="0" borderId="85" xfId="6" applyFont="1" applyBorder="1" applyAlignment="1">
      <alignment horizontal="center" vertical="center" wrapText="1"/>
    </xf>
    <xf numFmtId="0" fontId="1" fillId="0" borderId="39" xfId="6" applyBorder="1" applyAlignment="1">
      <alignment horizontal="center" vertical="center"/>
    </xf>
    <xf numFmtId="38" fontId="1" fillId="0" borderId="54" xfId="2" applyFont="1" applyBorder="1" applyAlignment="1">
      <alignment horizontal="right" vertical="center"/>
    </xf>
    <xf numFmtId="0" fontId="0" fillId="0" borderId="48" xfId="6" applyFont="1" applyBorder="1" applyAlignment="1">
      <alignment horizontal="left" vertical="center" shrinkToFit="1"/>
    </xf>
    <xf numFmtId="0" fontId="1" fillId="0" borderId="59" xfId="6" applyBorder="1" applyAlignment="1">
      <alignment horizontal="left" vertical="center" shrinkToFit="1"/>
    </xf>
    <xf numFmtId="0" fontId="1" fillId="0" borderId="97" xfId="6" applyBorder="1" applyAlignment="1">
      <alignment horizontal="left" vertical="center"/>
    </xf>
    <xf numFmtId="0" fontId="1" fillId="0" borderId="81" xfId="6" applyBorder="1" applyAlignment="1">
      <alignment horizontal="left" vertical="center"/>
    </xf>
    <xf numFmtId="0" fontId="1" fillId="0" borderId="98" xfId="6" applyBorder="1" applyAlignment="1">
      <alignment horizontal="left" vertical="center"/>
    </xf>
    <xf numFmtId="0" fontId="1" fillId="0" borderId="54" xfId="6" applyBorder="1" applyAlignment="1">
      <alignment horizontal="right"/>
    </xf>
    <xf numFmtId="0" fontId="0" fillId="0" borderId="48" xfId="6" applyFont="1" applyBorder="1" applyAlignment="1">
      <alignment horizontal="left" vertical="center"/>
    </xf>
    <xf numFmtId="0" fontId="1" fillId="0" borderId="59" xfId="6" applyBorder="1" applyAlignment="1">
      <alignment horizontal="left" vertical="center"/>
    </xf>
    <xf numFmtId="0" fontId="1" fillId="0" borderId="89" xfId="6" applyBorder="1" applyAlignment="1">
      <alignment horizontal="center" vertical="center"/>
    </xf>
    <xf numFmtId="0" fontId="1" fillId="0" borderId="41" xfId="6" applyBorder="1" applyAlignment="1">
      <alignment horizontal="center" vertical="center"/>
    </xf>
    <xf numFmtId="0" fontId="1" fillId="0" borderId="87" xfId="6" applyBorder="1" applyAlignment="1">
      <alignment horizontal="center" vertical="center"/>
    </xf>
    <xf numFmtId="0" fontId="1" fillId="0" borderId="32" xfId="6" applyBorder="1" applyAlignment="1">
      <alignment horizontal="center" vertical="center"/>
    </xf>
    <xf numFmtId="0" fontId="1" fillId="0" borderId="54" xfId="6" applyBorder="1" applyAlignment="1">
      <alignment horizontal="center" vertical="center"/>
    </xf>
    <xf numFmtId="0" fontId="1" fillId="0" borderId="61" xfId="6" applyBorder="1" applyAlignment="1">
      <alignment horizontal="center" vertical="center"/>
    </xf>
    <xf numFmtId="0" fontId="1" fillId="0" borderId="93" xfId="6" applyBorder="1" applyAlignment="1">
      <alignment horizontal="center" vertical="center" textRotation="255"/>
    </xf>
    <xf numFmtId="0" fontId="1" fillId="0" borderId="94" xfId="6" applyBorder="1" applyAlignment="1">
      <alignment horizontal="center" vertical="center" textRotation="255"/>
    </xf>
    <xf numFmtId="0" fontId="1" fillId="0" borderId="73" xfId="6" applyBorder="1" applyAlignment="1">
      <alignment horizontal="center" vertical="center"/>
    </xf>
    <xf numFmtId="0" fontId="1" fillId="0" borderId="0" xfId="6" applyAlignment="1">
      <alignment horizontal="center" vertical="center"/>
    </xf>
    <xf numFmtId="0" fontId="1" fillId="0" borderId="92" xfId="6" applyBorder="1" applyAlignment="1">
      <alignment horizontal="center" vertical="center"/>
    </xf>
    <xf numFmtId="0" fontId="0" fillId="0" borderId="47" xfId="6" applyFont="1" applyBorder="1" applyAlignment="1">
      <alignment horizontal="left" vertical="center"/>
    </xf>
    <xf numFmtId="0" fontId="0" fillId="0" borderId="99" xfId="6" applyFont="1" applyBorder="1" applyAlignment="1">
      <alignment horizontal="left" vertical="center"/>
    </xf>
    <xf numFmtId="0" fontId="1" fillId="0" borderId="100" xfId="6" applyBorder="1" applyAlignment="1">
      <alignment horizontal="left" vertical="center"/>
    </xf>
    <xf numFmtId="0" fontId="1" fillId="0" borderId="101" xfId="6" applyBorder="1" applyAlignment="1">
      <alignment horizontal="left" vertical="center"/>
    </xf>
    <xf numFmtId="0" fontId="0" fillId="0" borderId="95" xfId="6" applyFont="1" applyBorder="1" applyAlignment="1">
      <alignment horizontal="center" vertical="center" wrapText="1"/>
    </xf>
    <xf numFmtId="0" fontId="0" fillId="0" borderId="37" xfId="6" applyFont="1" applyBorder="1" applyAlignment="1">
      <alignment horizontal="center" vertical="center" wrapText="1"/>
    </xf>
    <xf numFmtId="0" fontId="0" fillId="0" borderId="44" xfId="6" applyFont="1" applyBorder="1" applyAlignment="1">
      <alignment horizontal="center" vertical="center" wrapText="1"/>
    </xf>
    <xf numFmtId="0" fontId="0" fillId="0" borderId="56" xfId="6" applyFont="1" applyBorder="1" applyAlignment="1">
      <alignment horizontal="center" vertical="center" wrapText="1"/>
    </xf>
    <xf numFmtId="0" fontId="0" fillId="0" borderId="57" xfId="6" applyFont="1" applyBorder="1" applyAlignment="1">
      <alignment horizontal="center" vertical="center" wrapText="1"/>
    </xf>
    <xf numFmtId="0" fontId="1" fillId="0" borderId="102" xfId="6" applyBorder="1" applyAlignment="1">
      <alignment horizontal="center" vertical="center" wrapText="1"/>
    </xf>
    <xf numFmtId="0" fontId="1" fillId="0" borderId="100" xfId="6" applyBorder="1" applyAlignment="1">
      <alignment horizontal="center" vertical="center" wrapText="1"/>
    </xf>
    <xf numFmtId="0" fontId="1" fillId="0" borderId="103" xfId="6" applyBorder="1" applyAlignment="1">
      <alignment horizontal="center" vertical="center" wrapText="1"/>
    </xf>
    <xf numFmtId="0" fontId="0" fillId="0" borderId="79" xfId="6" applyFont="1" applyBorder="1" applyAlignment="1">
      <alignment horizontal="left" vertical="center"/>
    </xf>
    <xf numFmtId="0" fontId="1" fillId="0" borderId="16" xfId="6" applyBorder="1" applyAlignment="1">
      <alignment horizontal="left" vertical="center"/>
    </xf>
    <xf numFmtId="0" fontId="1" fillId="0" borderId="21" xfId="6" applyBorder="1" applyAlignment="1">
      <alignment horizontal="left" vertical="center"/>
    </xf>
    <xf numFmtId="0" fontId="0" fillId="0" borderId="74" xfId="6" applyFont="1" applyBorder="1" applyAlignment="1">
      <alignment horizontal="left" vertical="center"/>
    </xf>
    <xf numFmtId="0" fontId="0" fillId="0" borderId="73" xfId="6" applyFont="1" applyBorder="1" applyAlignment="1">
      <alignment horizontal="left" vertical="center" shrinkToFit="1"/>
    </xf>
    <xf numFmtId="0" fontId="1" fillId="0" borderId="0" xfId="6" applyAlignment="1">
      <alignment horizontal="left" vertical="center" shrinkToFit="1"/>
    </xf>
    <xf numFmtId="0" fontId="1" fillId="0" borderId="92" xfId="6" applyBorder="1" applyAlignment="1">
      <alignment horizontal="left" vertical="center" shrinkToFit="1"/>
    </xf>
    <xf numFmtId="0" fontId="3" fillId="0" borderId="82" xfId="6" applyFont="1" applyBorder="1" applyAlignment="1">
      <alignment horizontal="left" vertical="center" shrinkToFit="1"/>
    </xf>
    <xf numFmtId="0" fontId="3" fillId="0" borderId="83" xfId="6" applyFont="1" applyBorder="1" applyAlignment="1">
      <alignment horizontal="left" vertical="center" shrinkToFit="1"/>
    </xf>
    <xf numFmtId="0" fontId="3" fillId="0" borderId="91" xfId="6" applyFont="1" applyBorder="1" applyAlignment="1">
      <alignment horizontal="left" vertical="center" shrinkToFit="1"/>
    </xf>
    <xf numFmtId="0" fontId="0" fillId="0" borderId="76" xfId="6" applyFont="1" applyBorder="1" applyAlignment="1">
      <alignment horizontal="left" vertical="center" shrinkToFit="1"/>
    </xf>
    <xf numFmtId="0" fontId="1" fillId="0" borderId="28" xfId="6" applyBorder="1" applyAlignment="1">
      <alignment horizontal="left" vertical="center" shrinkToFit="1"/>
    </xf>
    <xf numFmtId="0" fontId="1" fillId="0" borderId="33" xfId="6" applyBorder="1" applyAlignment="1">
      <alignment horizontal="left" vertical="center" shrinkToFit="1"/>
    </xf>
    <xf numFmtId="0" fontId="1" fillId="0" borderId="64" xfId="6" applyBorder="1" applyAlignment="1">
      <alignment horizontal="center" vertical="center" textRotation="255"/>
    </xf>
    <xf numFmtId="0" fontId="1" fillId="0" borderId="82" xfId="6" applyBorder="1" applyAlignment="1">
      <alignment horizontal="left" vertical="center"/>
    </xf>
    <xf numFmtId="0" fontId="1" fillId="0" borderId="91" xfId="6" applyBorder="1" applyAlignment="1">
      <alignment horizontal="left" vertical="center"/>
    </xf>
    <xf numFmtId="0" fontId="1" fillId="0" borderId="48" xfId="6" applyBorder="1" applyAlignment="1">
      <alignment horizontal="left" vertical="center"/>
    </xf>
    <xf numFmtId="0" fontId="1" fillId="0" borderId="74" xfId="6" applyBorder="1" applyAlignment="1">
      <alignment horizontal="center" vertical="center"/>
    </xf>
    <xf numFmtId="0" fontId="1" fillId="0" borderId="75" xfId="6" applyBorder="1" applyAlignment="1">
      <alignment horizontal="center" vertical="center"/>
    </xf>
    <xf numFmtId="0" fontId="1" fillId="0" borderId="46" xfId="6" applyBorder="1" applyAlignment="1">
      <alignment horizontal="center" vertical="center"/>
    </xf>
    <xf numFmtId="0" fontId="0" fillId="0" borderId="48" xfId="0" applyBorder="1" applyAlignment="1">
      <alignment horizontal="left" vertical="center"/>
    </xf>
    <xf numFmtId="0" fontId="0" fillId="0" borderId="50" xfId="0" applyBorder="1" applyAlignment="1">
      <alignment horizontal="left" vertical="center"/>
    </xf>
    <xf numFmtId="0" fontId="0" fillId="0" borderId="34" xfId="0" applyBorder="1" applyAlignment="1">
      <alignment horizontal="left" vertical="center"/>
    </xf>
    <xf numFmtId="0" fontId="5" fillId="0" borderId="48" xfId="0" applyFont="1" applyBorder="1" applyAlignment="1">
      <alignment horizontal="left" vertical="center" wrapText="1"/>
    </xf>
    <xf numFmtId="0" fontId="5" fillId="0" borderId="50" xfId="0" applyFont="1" applyBorder="1" applyAlignment="1">
      <alignment horizontal="left" vertical="center" wrapText="1"/>
    </xf>
    <xf numFmtId="0" fontId="5" fillId="0" borderId="34" xfId="0" applyFont="1" applyBorder="1" applyAlignment="1">
      <alignment horizontal="left" vertical="center" wrapText="1"/>
    </xf>
    <xf numFmtId="0" fontId="0" fillId="0" borderId="10" xfId="0" applyBorder="1" applyAlignment="1">
      <alignment horizontal="center" vertical="center"/>
    </xf>
    <xf numFmtId="0" fontId="0" fillId="0" borderId="29" xfId="0" applyBorder="1" applyAlignment="1">
      <alignment horizontal="center" vertical="center"/>
    </xf>
    <xf numFmtId="0" fontId="0" fillId="0" borderId="16" xfId="0" applyBorder="1" applyAlignment="1">
      <alignment horizontal="center" vertical="center"/>
    </xf>
    <xf numFmtId="0" fontId="6" fillId="0" borderId="120" xfId="0" applyFont="1" applyBorder="1" applyAlignment="1">
      <alignment horizontal="left" vertical="center" wrapText="1" shrinkToFit="1"/>
    </xf>
    <xf numFmtId="0" fontId="6" fillId="0" borderId="121" xfId="0" applyFont="1" applyBorder="1" applyAlignment="1">
      <alignment horizontal="left" vertical="center" shrinkToFit="1"/>
    </xf>
    <xf numFmtId="0" fontId="6" fillId="0" borderId="122" xfId="0" applyFont="1" applyBorder="1" applyAlignment="1">
      <alignment horizontal="left" vertical="center" shrinkToFit="1"/>
    </xf>
    <xf numFmtId="0" fontId="6" fillId="0" borderId="123" xfId="0" applyFont="1" applyBorder="1" applyAlignment="1">
      <alignment horizontal="left" vertical="center" shrinkToFit="1"/>
    </xf>
    <xf numFmtId="0" fontId="0" fillId="0" borderId="66" xfId="0" applyBorder="1" applyAlignment="1">
      <alignment horizontal="left" vertical="center"/>
    </xf>
    <xf numFmtId="0" fontId="0" fillId="0" borderId="81" xfId="0" applyBorder="1" applyAlignment="1">
      <alignment horizontal="left" vertical="center"/>
    </xf>
    <xf numFmtId="0" fontId="0" fillId="0" borderId="67" xfId="0" applyBorder="1" applyAlignment="1">
      <alignment horizontal="left" vertical="center"/>
    </xf>
    <xf numFmtId="0" fontId="0" fillId="0" borderId="21" xfId="0" applyBorder="1" applyAlignment="1">
      <alignment horizontal="left" vertical="center" shrinkToFit="1"/>
    </xf>
    <xf numFmtId="0" fontId="0" fillId="0" borderId="24" xfId="0" applyBorder="1" applyAlignment="1">
      <alignment horizontal="left" vertical="center" shrinkToFit="1"/>
    </xf>
    <xf numFmtId="0" fontId="0" fillId="0" borderId="17" xfId="0" applyBorder="1" applyAlignment="1">
      <alignment horizontal="left" vertical="center" shrinkToFit="1"/>
    </xf>
    <xf numFmtId="0" fontId="0" fillId="0" borderId="11" xfId="0" applyBorder="1" applyAlignment="1">
      <alignment horizontal="left" vertical="center" shrinkToFit="1"/>
    </xf>
    <xf numFmtId="0" fontId="0" fillId="0" borderId="21" xfId="0" applyBorder="1" applyAlignment="1">
      <alignment horizontal="left" vertical="center"/>
    </xf>
    <xf numFmtId="0" fontId="0" fillId="0" borderId="24" xfId="0" applyBorder="1" applyAlignment="1">
      <alignment horizontal="left" vertical="center"/>
    </xf>
    <xf numFmtId="0" fontId="0" fillId="0" borderId="17" xfId="0" applyBorder="1" applyAlignment="1">
      <alignment horizontal="left" vertical="center"/>
    </xf>
    <xf numFmtId="0" fontId="6" fillId="0" borderId="129" xfId="0" applyFont="1" applyBorder="1" applyAlignment="1">
      <alignment horizontal="left" vertical="center" wrapText="1" shrinkToFit="1"/>
    </xf>
    <xf numFmtId="0" fontId="6" fillId="0" borderId="130" xfId="0" applyFont="1" applyBorder="1" applyAlignment="1">
      <alignment horizontal="left" vertical="center" shrinkToFit="1"/>
    </xf>
    <xf numFmtId="0" fontId="5" fillId="0" borderId="66" xfId="0" applyFont="1" applyBorder="1" applyAlignment="1">
      <alignment horizontal="left" vertical="center" wrapText="1"/>
    </xf>
    <xf numFmtId="0" fontId="5" fillId="0" borderId="81" xfId="0" applyFont="1" applyBorder="1" applyAlignment="1">
      <alignment horizontal="left" vertical="center" wrapText="1"/>
    </xf>
    <xf numFmtId="0" fontId="5" fillId="0" borderId="67" xfId="0" applyFont="1" applyBorder="1" applyAlignment="1">
      <alignment horizontal="left" vertical="center" wrapText="1"/>
    </xf>
    <xf numFmtId="0" fontId="6" fillId="0" borderId="48" xfId="0" applyFont="1" applyBorder="1" applyAlignment="1">
      <alignment horizontal="left" vertical="center" wrapText="1"/>
    </xf>
    <xf numFmtId="0" fontId="6" fillId="0" borderId="50" xfId="0" applyFont="1" applyBorder="1" applyAlignment="1">
      <alignment horizontal="left" vertical="center" wrapText="1"/>
    </xf>
    <xf numFmtId="0" fontId="6" fillId="0" borderId="34" xfId="0" applyFont="1" applyBorder="1" applyAlignment="1">
      <alignment horizontal="left" vertical="center" wrapText="1"/>
    </xf>
    <xf numFmtId="0" fontId="0" fillId="0" borderId="77" xfId="0" applyBorder="1" applyAlignment="1">
      <alignment horizontal="center" vertical="center" textRotation="255"/>
    </xf>
    <xf numFmtId="0" fontId="0" fillId="0" borderId="36" xfId="0" applyBorder="1" applyAlignment="1">
      <alignment horizontal="center" vertical="center" textRotation="255"/>
    </xf>
    <xf numFmtId="0" fontId="0" fillId="0" borderId="37" xfId="0" applyBorder="1" applyAlignment="1">
      <alignment horizontal="center" vertical="center" textRotation="255"/>
    </xf>
    <xf numFmtId="0" fontId="0" fillId="0" borderId="120" xfId="0" applyBorder="1" applyAlignment="1">
      <alignment horizontal="left" vertical="center"/>
    </xf>
    <xf numFmtId="0" fontId="0" fillId="0" borderId="121" xfId="0" applyBorder="1" applyAlignment="1">
      <alignment horizontal="left" vertical="center"/>
    </xf>
    <xf numFmtId="0" fontId="0" fillId="0" borderId="129" xfId="0" applyBorder="1" applyAlignment="1">
      <alignment horizontal="left" vertical="center"/>
    </xf>
    <xf numFmtId="0" fontId="0" fillId="0" borderId="130" xfId="0" applyBorder="1" applyAlignment="1">
      <alignment horizontal="left" vertical="center"/>
    </xf>
    <xf numFmtId="0" fontId="0" fillId="0" borderId="82" xfId="0" applyBorder="1" applyAlignment="1">
      <alignment horizontal="left" vertical="center"/>
    </xf>
    <xf numFmtId="0" fontId="0" fillId="0" borderId="70" xfId="0" applyBorder="1" applyAlignment="1">
      <alignment horizontal="left" vertical="center"/>
    </xf>
    <xf numFmtId="0" fontId="0" fillId="0" borderId="116" xfId="0" applyBorder="1" applyAlignment="1">
      <alignment horizontal="left" vertical="center"/>
    </xf>
    <xf numFmtId="0" fontId="0" fillId="0" borderId="117" xfId="0" applyBorder="1" applyAlignment="1">
      <alignment horizontal="left" vertical="center"/>
    </xf>
    <xf numFmtId="0" fontId="0" fillId="0" borderId="20" xfId="0" applyBorder="1" applyAlignment="1">
      <alignment horizontal="left" vertical="center"/>
    </xf>
    <xf numFmtId="0" fontId="0" fillId="0" borderId="39" xfId="0" applyBorder="1" applyAlignment="1">
      <alignment horizontal="left" vertical="center"/>
    </xf>
    <xf numFmtId="0" fontId="0" fillId="0" borderId="20" xfId="0" applyBorder="1" applyAlignment="1">
      <alignment horizontal="center" vertical="center"/>
    </xf>
    <xf numFmtId="0" fontId="0" fillId="0" borderId="39" xfId="0" applyBorder="1" applyAlignment="1">
      <alignment horizontal="center" vertical="center"/>
    </xf>
    <xf numFmtId="0" fontId="0" fillId="0" borderId="21" xfId="0" applyBorder="1" applyAlignment="1">
      <alignment horizontal="center" vertical="center"/>
    </xf>
    <xf numFmtId="0" fontId="0" fillId="0" borderId="17" xfId="0" applyBorder="1" applyAlignment="1">
      <alignment horizontal="center" vertical="center"/>
    </xf>
    <xf numFmtId="0" fontId="0" fillId="0" borderId="24" xfId="0" applyBorder="1" applyAlignment="1">
      <alignment horizontal="center" vertical="center"/>
    </xf>
    <xf numFmtId="0" fontId="0" fillId="0" borderId="0" xfId="0" applyAlignment="1">
      <alignment horizontal="left" vertical="center"/>
    </xf>
    <xf numFmtId="0" fontId="0" fillId="0" borderId="84" xfId="0" applyBorder="1" applyAlignment="1">
      <alignment horizontal="center" vertical="center" wrapText="1"/>
    </xf>
    <xf numFmtId="0" fontId="0" fillId="0" borderId="87" xfId="0" applyBorder="1" applyAlignment="1">
      <alignment horizontal="center" vertical="center" wrapText="1"/>
    </xf>
    <xf numFmtId="0" fontId="0" fillId="0" borderId="21" xfId="0" applyBorder="1" applyAlignment="1">
      <alignment horizontal="center" vertical="center" wrapText="1"/>
    </xf>
    <xf numFmtId="0" fontId="0" fillId="0" borderId="88" xfId="0" applyBorder="1" applyAlignment="1">
      <alignment horizontal="center" vertical="center" wrapText="1"/>
    </xf>
    <xf numFmtId="0" fontId="0" fillId="0" borderId="28" xfId="0" applyBorder="1" applyAlignment="1">
      <alignment horizontal="center" vertical="center"/>
    </xf>
    <xf numFmtId="0" fontId="0" fillId="0" borderId="11" xfId="0" applyBorder="1" applyAlignment="1">
      <alignment horizontal="center" vertical="center"/>
    </xf>
    <xf numFmtId="0" fontId="0" fillId="0" borderId="76" xfId="0" applyBorder="1" applyAlignment="1">
      <alignment horizontal="center" vertical="center"/>
    </xf>
    <xf numFmtId="0" fontId="0" fillId="0" borderId="49" xfId="0" applyBorder="1" applyAlignment="1">
      <alignment horizontal="center" vertical="center"/>
    </xf>
    <xf numFmtId="0" fontId="0" fillId="0" borderId="77" xfId="0" applyBorder="1" applyAlignment="1">
      <alignment horizontal="center" vertical="center"/>
    </xf>
    <xf numFmtId="0" fontId="0" fillId="0" borderId="6" xfId="0" applyBorder="1" applyAlignment="1">
      <alignment horizontal="center" vertical="center"/>
    </xf>
    <xf numFmtId="0" fontId="0" fillId="0" borderId="85" xfId="0" applyBorder="1" applyAlignment="1">
      <alignment horizontal="center" vertical="center" wrapText="1"/>
    </xf>
    <xf numFmtId="0" fontId="0" fillId="0" borderId="17" xfId="0" applyBorder="1" applyAlignment="1">
      <alignment horizontal="center" vertical="center" wrapText="1"/>
    </xf>
    <xf numFmtId="0" fontId="0" fillId="0" borderId="10" xfId="0" applyBorder="1" applyAlignment="1">
      <alignment horizontal="left" vertical="center" wrapText="1"/>
    </xf>
    <xf numFmtId="0" fontId="0" fillId="0" borderId="29" xfId="0" applyBorder="1" applyAlignment="1">
      <alignment horizontal="left" vertical="center" wrapText="1"/>
    </xf>
    <xf numFmtId="0" fontId="0" fillId="0" borderId="16" xfId="0" applyBorder="1" applyAlignment="1">
      <alignment horizontal="left" vertical="center" wrapText="1"/>
    </xf>
    <xf numFmtId="0" fontId="0" fillId="0" borderId="32" xfId="0" applyBorder="1" applyAlignment="1">
      <alignment horizontal="center" vertical="center" textRotation="255"/>
    </xf>
    <xf numFmtId="0" fontId="0" fillId="0" borderId="48" xfId="0" applyBorder="1" applyAlignment="1">
      <alignment horizontal="left" vertical="center" wrapText="1"/>
    </xf>
    <xf numFmtId="0" fontId="0" fillId="0" borderId="50" xfId="0" applyBorder="1" applyAlignment="1">
      <alignment horizontal="left" vertical="center" wrapText="1"/>
    </xf>
    <xf numFmtId="0" fontId="0" fillId="0" borderId="34" xfId="0" applyBorder="1" applyAlignment="1">
      <alignment horizontal="left" vertical="center" wrapText="1"/>
    </xf>
    <xf numFmtId="0" fontId="0" fillId="0" borderId="11" xfId="0" applyBorder="1" applyAlignment="1">
      <alignment horizontal="left" vertical="center" wrapText="1"/>
    </xf>
    <xf numFmtId="0" fontId="0" fillId="0" borderId="1" xfId="0" applyBorder="1" applyAlignment="1">
      <alignment horizontal="left" vertical="center" shrinkToFit="1"/>
    </xf>
    <xf numFmtId="0" fontId="0" fillId="0" borderId="122" xfId="0" applyBorder="1" applyAlignment="1">
      <alignment horizontal="left" vertical="center" shrinkToFit="1"/>
    </xf>
    <xf numFmtId="0" fontId="0" fillId="0" borderId="123" xfId="0" applyBorder="1" applyAlignment="1">
      <alignment horizontal="left" vertical="center" shrinkToFit="1"/>
    </xf>
    <xf numFmtId="0" fontId="6" fillId="0" borderId="129" xfId="0" applyFont="1" applyBorder="1" applyAlignment="1">
      <alignment horizontal="left" vertical="center" shrinkToFit="1"/>
    </xf>
    <xf numFmtId="0" fontId="0" fillId="0" borderId="83" xfId="0" applyBorder="1" applyAlignment="1">
      <alignment horizontal="left" vertical="center"/>
    </xf>
    <xf numFmtId="0" fontId="0" fillId="0" borderId="48" xfId="0" applyBorder="1" applyAlignment="1">
      <alignment horizontal="left" vertical="center" shrinkToFit="1"/>
    </xf>
    <xf numFmtId="0" fontId="0" fillId="0" borderId="50" xfId="0" applyBorder="1" applyAlignment="1">
      <alignment horizontal="left" vertical="center" shrinkToFit="1"/>
    </xf>
    <xf numFmtId="0" fontId="0" fillId="0" borderId="34" xfId="0" applyBorder="1" applyAlignment="1">
      <alignment horizontal="left" vertical="center" shrinkToFit="1"/>
    </xf>
    <xf numFmtId="0" fontId="0" fillId="3" borderId="102" xfId="0" applyFill="1" applyBorder="1" applyAlignment="1">
      <alignment horizontal="center" vertical="center" shrinkToFit="1"/>
    </xf>
    <xf numFmtId="0" fontId="0" fillId="0" borderId="100" xfId="0" applyBorder="1" applyAlignment="1">
      <alignment horizontal="center" vertical="center" shrinkToFit="1"/>
    </xf>
    <xf numFmtId="0" fontId="0" fillId="0" borderId="103" xfId="0" applyBorder="1" applyAlignment="1">
      <alignment horizontal="center" vertical="center" shrinkToFit="1"/>
    </xf>
    <xf numFmtId="0" fontId="0" fillId="0" borderId="93" xfId="0" applyBorder="1">
      <alignment vertical="center"/>
    </xf>
    <xf numFmtId="0" fontId="0" fillId="0" borderId="94" xfId="0" applyBorder="1">
      <alignment vertical="center"/>
    </xf>
    <xf numFmtId="0" fontId="0" fillId="0" borderId="80" xfId="0" applyBorder="1">
      <alignment vertical="center"/>
    </xf>
    <xf numFmtId="0" fontId="0" fillId="3" borderId="89" xfId="0" applyFill="1" applyBorder="1" applyAlignment="1">
      <alignment horizontal="center" vertical="center" shrinkToFit="1"/>
    </xf>
    <xf numFmtId="0" fontId="0" fillId="3" borderId="73" xfId="0" applyFill="1" applyBorder="1" applyAlignment="1">
      <alignment vertical="center" shrinkToFit="1"/>
    </xf>
    <xf numFmtId="0" fontId="0" fillId="3" borderId="23" xfId="0" applyFill="1" applyBorder="1" applyAlignment="1">
      <alignment vertical="center" shrinkToFit="1"/>
    </xf>
    <xf numFmtId="0" fontId="0" fillId="3" borderId="84" xfId="0" applyFill="1" applyBorder="1" applyAlignment="1">
      <alignment horizontal="center" vertical="center" shrinkToFit="1"/>
    </xf>
    <xf numFmtId="0" fontId="0" fillId="3" borderId="20" xfId="0" applyFill="1" applyBorder="1" applyAlignment="1">
      <alignment vertical="center" shrinkToFit="1"/>
    </xf>
    <xf numFmtId="0" fontId="0" fillId="3" borderId="21" xfId="0" applyFill="1" applyBorder="1" applyAlignment="1">
      <alignment vertical="center" shrinkToFit="1"/>
    </xf>
    <xf numFmtId="0" fontId="5" fillId="3" borderId="95" xfId="0" applyFont="1" applyFill="1" applyBorder="1" applyAlignment="1">
      <alignment horizontal="center" vertical="center" wrapText="1"/>
    </xf>
    <xf numFmtId="0" fontId="5" fillId="0" borderId="79" xfId="0" applyFont="1" applyBorder="1" applyAlignment="1">
      <alignment vertical="center" wrapText="1"/>
    </xf>
    <xf numFmtId="0" fontId="0" fillId="3" borderId="44" xfId="0" applyFill="1" applyBorder="1" applyAlignment="1">
      <alignment horizontal="center" vertical="center" wrapText="1"/>
    </xf>
    <xf numFmtId="0" fontId="0" fillId="0" borderId="16" xfId="0" applyBorder="1" applyAlignment="1">
      <alignment vertical="center" wrapText="1"/>
    </xf>
    <xf numFmtId="0" fontId="0" fillId="3" borderId="93" xfId="0" applyFill="1" applyBorder="1" applyAlignment="1">
      <alignment horizontal="center" vertical="center" shrinkToFit="1"/>
    </xf>
    <xf numFmtId="0" fontId="0" fillId="0" borderId="80" xfId="0" applyBorder="1" applyAlignment="1">
      <alignment horizontal="center" vertical="center" shrinkToFit="1"/>
    </xf>
    <xf numFmtId="0" fontId="0" fillId="3" borderId="96" xfId="0" applyFill="1" applyBorder="1" applyAlignment="1">
      <alignment horizontal="center" vertical="center" shrinkToFit="1"/>
    </xf>
    <xf numFmtId="0" fontId="0" fillId="0" borderId="22" xfId="0" applyBorder="1" applyAlignment="1">
      <alignment vertical="center" shrinkToFit="1"/>
    </xf>
    <xf numFmtId="0" fontId="5" fillId="3" borderId="93" xfId="0" applyFont="1" applyFill="1" applyBorder="1" applyAlignment="1">
      <alignment horizontal="center" vertical="center" wrapText="1"/>
    </xf>
    <xf numFmtId="0" fontId="5" fillId="0" borderId="80" xfId="0" applyFont="1" applyBorder="1" applyAlignment="1">
      <alignment vertical="center" wrapText="1"/>
    </xf>
    <xf numFmtId="0" fontId="6" fillId="3" borderId="44" xfId="0" applyFont="1" applyFill="1" applyBorder="1" applyAlignment="1">
      <alignment horizontal="center" vertical="center" wrapText="1"/>
    </xf>
    <xf numFmtId="0" fontId="6" fillId="0" borderId="16" xfId="0" applyFont="1" applyBorder="1" applyAlignment="1">
      <alignment vertical="center" wrapText="1"/>
    </xf>
    <xf numFmtId="0" fontId="6" fillId="3" borderId="93" xfId="0" applyFont="1" applyFill="1" applyBorder="1" applyAlignment="1">
      <alignment horizontal="center" vertical="center" wrapText="1"/>
    </xf>
    <xf numFmtId="0" fontId="6" fillId="0" borderId="80" xfId="0" applyFont="1" applyBorder="1" applyAlignment="1">
      <alignment vertical="center" wrapText="1"/>
    </xf>
    <xf numFmtId="0" fontId="0" fillId="0" borderId="23" xfId="0" applyBorder="1" applyAlignment="1">
      <alignment vertical="center" shrinkToFit="1"/>
    </xf>
    <xf numFmtId="0" fontId="0" fillId="3" borderId="99" xfId="0" applyFill="1" applyBorder="1" applyAlignment="1">
      <alignment horizontal="center" vertical="center" shrinkToFit="1"/>
    </xf>
    <xf numFmtId="0" fontId="0" fillId="0" borderId="101" xfId="0" applyBorder="1" applyAlignment="1">
      <alignment horizontal="center" vertical="center" shrinkToFit="1"/>
    </xf>
    <xf numFmtId="0" fontId="0" fillId="3" borderId="111" xfId="0" applyFill="1" applyBorder="1" applyAlignment="1">
      <alignment horizontal="center" vertical="center" shrinkToFit="1"/>
    </xf>
    <xf numFmtId="0" fontId="0" fillId="0" borderId="88" xfId="0" applyBorder="1" applyAlignment="1">
      <alignment vertical="center" shrinkToFit="1"/>
    </xf>
    <xf numFmtId="0" fontId="0" fillId="0" borderId="80" xfId="0" applyBorder="1" applyAlignment="1">
      <alignment vertical="center" shrinkToFit="1"/>
    </xf>
    <xf numFmtId="0" fontId="0" fillId="0" borderId="93" xfId="0" applyBorder="1" applyAlignment="1">
      <alignment vertical="center" shrinkToFit="1"/>
    </xf>
    <xf numFmtId="0" fontId="0" fillId="0" borderId="94" xfId="0" applyBorder="1" applyAlignment="1">
      <alignment vertical="center" shrinkToFit="1"/>
    </xf>
  </cellXfs>
  <cellStyles count="7">
    <cellStyle name="パーセント 2" xfId="1" xr:uid="{00000000-0005-0000-0000-000000000000}"/>
    <cellStyle name="桁区切り 2" xfId="2" xr:uid="{00000000-0005-0000-0000-000001000000}"/>
    <cellStyle name="桁区切り 3" xfId="3" xr:uid="{00000000-0005-0000-0000-000002000000}"/>
    <cellStyle name="標準" xfId="0" builtinId="0"/>
    <cellStyle name="標準 2" xfId="4" xr:uid="{00000000-0005-0000-0000-000004000000}"/>
    <cellStyle name="標準 3" xfId="5" xr:uid="{00000000-0005-0000-0000-000005000000}"/>
    <cellStyle name="標準_第３次高齢者プラン計画表１２／１１"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22223</xdr:colOff>
      <xdr:row>69</xdr:row>
      <xdr:rowOff>447675</xdr:rowOff>
    </xdr:from>
    <xdr:to>
      <xdr:col>16</xdr:col>
      <xdr:colOff>914400</xdr:colOff>
      <xdr:row>75</xdr:row>
      <xdr:rowOff>438150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46048" y="25974675"/>
          <a:ext cx="11026777" cy="284797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400"/>
            <a:t>＜記載方法＞</a:t>
          </a:r>
          <a:endParaRPr kumimoji="1" lang="en-US" altLang="ja-JP" sz="1400"/>
        </a:p>
        <a:p>
          <a:r>
            <a:rPr kumimoji="1" lang="ja-JP" altLang="en-US" sz="1400">
              <a:latin typeface="ＭＳ 明朝" panose="02020609040205080304" pitchFamily="17" charset="-128"/>
              <a:ea typeface="ＭＳ 明朝" panose="02020609040205080304" pitchFamily="17" charset="-128"/>
            </a:rPr>
            <a:t>・</a:t>
          </a:r>
          <a:r>
            <a:rPr kumimoji="1" lang="ja-JP" altLang="en-US" sz="1400" u="sng">
              <a:latin typeface="ＭＳ 明朝" panose="02020609040205080304" pitchFamily="17" charset="-128"/>
              <a:ea typeface="ＭＳ 明朝" panose="02020609040205080304" pitchFamily="17" charset="-128"/>
            </a:rPr>
            <a:t>各年度内</a:t>
          </a:r>
          <a:r>
            <a:rPr kumimoji="1" lang="ja-JP" altLang="en-US" sz="1400">
              <a:latin typeface="ＭＳ 明朝" panose="02020609040205080304" pitchFamily="17" charset="-128"/>
              <a:ea typeface="ＭＳ 明朝" panose="02020609040205080304" pitchFamily="17" charset="-128"/>
            </a:rPr>
            <a:t>に設置した施設数及び定員を記載すること。（例：令和</a:t>
          </a:r>
          <a:r>
            <a:rPr kumimoji="1" lang="en-US" altLang="ja-JP" sz="1400">
              <a:latin typeface="ＭＳ 明朝" panose="02020609040205080304" pitchFamily="17" charset="-128"/>
              <a:ea typeface="ＭＳ 明朝" panose="02020609040205080304" pitchFamily="17" charset="-128"/>
            </a:rPr>
            <a:t>8</a:t>
          </a:r>
          <a:r>
            <a:rPr kumimoji="1" lang="ja-JP" altLang="en-US" sz="1400">
              <a:latin typeface="ＭＳ 明朝" panose="02020609040205080304" pitchFamily="17" charset="-128"/>
              <a:ea typeface="ＭＳ 明朝" panose="02020609040205080304" pitchFamily="17" charset="-128"/>
            </a:rPr>
            <a:t>年</a:t>
          </a:r>
          <a:r>
            <a:rPr kumimoji="1" lang="en-US" altLang="ja-JP" sz="1400">
              <a:latin typeface="ＭＳ 明朝" panose="02020609040205080304" pitchFamily="17" charset="-128"/>
              <a:ea typeface="ＭＳ 明朝" panose="02020609040205080304" pitchFamily="17" charset="-128"/>
            </a:rPr>
            <a:t>4</a:t>
          </a:r>
          <a:r>
            <a:rPr kumimoji="1" lang="ja-JP" altLang="en-US" sz="1400">
              <a:latin typeface="ＭＳ 明朝" panose="02020609040205080304" pitchFamily="17" charset="-128"/>
              <a:ea typeface="ＭＳ 明朝" panose="02020609040205080304" pitchFamily="17" charset="-128"/>
            </a:rPr>
            <a:t>月</a:t>
          </a:r>
          <a:r>
            <a:rPr kumimoji="1" lang="en-US" altLang="ja-JP" sz="1400">
              <a:latin typeface="ＭＳ 明朝" panose="02020609040205080304" pitchFamily="17" charset="-128"/>
              <a:ea typeface="ＭＳ 明朝" panose="02020609040205080304" pitchFamily="17" charset="-128"/>
            </a:rPr>
            <a:t>1</a:t>
          </a:r>
          <a:r>
            <a:rPr kumimoji="1" lang="ja-JP" altLang="en-US" sz="1400">
              <a:latin typeface="ＭＳ 明朝" panose="02020609040205080304" pitchFamily="17" charset="-128"/>
              <a:ea typeface="ＭＳ 明朝" panose="02020609040205080304" pitchFamily="17" charset="-128"/>
            </a:rPr>
            <a:t>日指定は、令和</a:t>
          </a:r>
          <a:r>
            <a:rPr kumimoji="1" lang="en-US" altLang="ja-JP" sz="1400">
              <a:latin typeface="ＭＳ 明朝" panose="02020609040205080304" pitchFamily="17" charset="-128"/>
              <a:ea typeface="ＭＳ 明朝" panose="02020609040205080304" pitchFamily="17" charset="-128"/>
            </a:rPr>
            <a:t>8</a:t>
          </a:r>
          <a:r>
            <a:rPr kumimoji="1" lang="ja-JP" altLang="en-US" sz="1400">
              <a:latin typeface="ＭＳ 明朝" panose="02020609040205080304" pitchFamily="17" charset="-128"/>
              <a:ea typeface="ＭＳ 明朝" panose="02020609040205080304" pitchFamily="17" charset="-128"/>
            </a:rPr>
            <a:t>年度に記載）</a:t>
          </a:r>
          <a:endParaRPr kumimoji="1" lang="en-US" altLang="ja-JP" sz="1400">
            <a:latin typeface="ＭＳ 明朝" panose="02020609040205080304" pitchFamily="17" charset="-128"/>
            <a:ea typeface="ＭＳ 明朝" panose="02020609040205080304" pitchFamily="17" charset="-128"/>
          </a:endParaRPr>
        </a:p>
        <a:p>
          <a:r>
            <a:rPr kumimoji="1" lang="en-US" altLang="ja-JP" sz="1400">
              <a:latin typeface="ＭＳ 明朝" panose="02020609040205080304" pitchFamily="17" charset="-128"/>
              <a:ea typeface="ＭＳ 明朝" panose="02020609040205080304" pitchFamily="17" charset="-128"/>
            </a:rPr>
            <a:t> (13),(23)</a:t>
          </a:r>
          <a:r>
            <a:rPr kumimoji="1" lang="ja-JP" altLang="en-US" sz="1400">
              <a:latin typeface="ＭＳ 明朝" panose="02020609040205080304" pitchFamily="17" charset="-128"/>
              <a:ea typeface="ＭＳ 明朝" panose="02020609040205080304" pitchFamily="17" charset="-128"/>
            </a:rPr>
            <a:t>特養⇔地域密着特養間で定員変更する場合は、当該欄に計上すること。</a:t>
          </a:r>
          <a:endParaRPr kumimoji="1" lang="en-US" altLang="ja-JP" sz="1400">
            <a:latin typeface="ＭＳ 明朝" panose="02020609040205080304" pitchFamily="17" charset="-128"/>
            <a:ea typeface="ＭＳ 明朝" panose="02020609040205080304" pitchFamily="17" charset="-128"/>
          </a:endParaRPr>
        </a:p>
        <a:p>
          <a:r>
            <a:rPr kumimoji="1" lang="ja-JP" altLang="en-US" sz="1400">
              <a:latin typeface="ＭＳ 明朝" panose="02020609040205080304" pitchFamily="17" charset="-128"/>
              <a:ea typeface="ＭＳ 明朝" panose="02020609040205080304" pitchFamily="17" charset="-128"/>
            </a:rPr>
            <a:t>（</a:t>
          </a:r>
          <a:r>
            <a:rPr kumimoji="1" lang="en-US" altLang="ja-JP" sz="1400">
              <a:latin typeface="ＭＳ 明朝" panose="02020609040205080304" pitchFamily="17" charset="-128"/>
              <a:ea typeface="ＭＳ 明朝" panose="02020609040205080304" pitchFamily="17" charset="-128"/>
            </a:rPr>
            <a:t>14</a:t>
          </a:r>
          <a:r>
            <a:rPr kumimoji="1" lang="ja-JP" altLang="en-US" sz="1400">
              <a:latin typeface="ＭＳ 明朝" panose="02020609040205080304" pitchFamily="17" charset="-128"/>
              <a:ea typeface="ＭＳ 明朝" panose="02020609040205080304" pitchFamily="17" charset="-128"/>
            </a:rPr>
            <a:t>）ショートステイの定員を特養に切り替える場合は、当該欄に計上すること。</a:t>
          </a:r>
          <a:endParaRPr kumimoji="1" lang="en-US" altLang="ja-JP" sz="1400">
            <a:latin typeface="ＭＳ 明朝" panose="02020609040205080304" pitchFamily="17" charset="-128"/>
            <a:ea typeface="ＭＳ 明朝" panose="02020609040205080304" pitchFamily="17" charset="-128"/>
          </a:endParaRPr>
        </a:p>
        <a:p>
          <a:r>
            <a:rPr kumimoji="1" lang="ja-JP" altLang="en-US" sz="1400" u="none">
              <a:latin typeface="ＭＳ 明朝" panose="02020609040205080304" pitchFamily="17" charset="-128"/>
              <a:ea typeface="ＭＳ 明朝" panose="02020609040205080304" pitchFamily="17" charset="-128"/>
            </a:rPr>
            <a:t>（</a:t>
          </a:r>
          <a:r>
            <a:rPr kumimoji="1" lang="en-US" altLang="ja-JP" sz="1400" u="none">
              <a:latin typeface="ＭＳ 明朝" panose="02020609040205080304" pitchFamily="17" charset="-128"/>
              <a:ea typeface="ＭＳ 明朝" panose="02020609040205080304" pitchFamily="17" charset="-128"/>
            </a:rPr>
            <a:t>80</a:t>
          </a:r>
          <a:r>
            <a:rPr kumimoji="1" lang="ja-JP" altLang="en-US" sz="1400" u="none">
              <a:latin typeface="ＭＳ 明朝" panose="02020609040205080304" pitchFamily="17" charset="-128"/>
              <a:ea typeface="ＭＳ 明朝" panose="02020609040205080304" pitchFamily="17" charset="-128"/>
            </a:rPr>
            <a:t>）ケアハウスへの転換分がある場合は、外数として計上すること。</a:t>
          </a:r>
          <a:endParaRPr kumimoji="1" lang="en-US" altLang="ja-JP" sz="1400" u="none">
            <a:latin typeface="ＭＳ 明朝" panose="02020609040205080304" pitchFamily="17" charset="-128"/>
            <a:ea typeface="ＭＳ 明朝" panose="02020609040205080304" pitchFamily="17" charset="-128"/>
          </a:endParaRPr>
        </a:p>
        <a:p>
          <a:r>
            <a:rPr kumimoji="1" lang="ja-JP" altLang="en-US" sz="1400" u="none">
              <a:latin typeface="ＭＳ 明朝" panose="02020609040205080304" pitchFamily="17" charset="-128"/>
              <a:ea typeface="ＭＳ 明朝" panose="02020609040205080304" pitchFamily="17" charset="-128"/>
            </a:rPr>
            <a:t>（</a:t>
          </a:r>
          <a:r>
            <a:rPr kumimoji="1" lang="en-US" altLang="ja-JP" sz="1400" u="none">
              <a:latin typeface="ＭＳ 明朝" panose="02020609040205080304" pitchFamily="17" charset="-128"/>
              <a:ea typeface="ＭＳ 明朝" panose="02020609040205080304" pitchFamily="17" charset="-128"/>
            </a:rPr>
            <a:t>90</a:t>
          </a:r>
          <a:r>
            <a:rPr kumimoji="1" lang="ja-JP" altLang="en-US" sz="1400" u="none">
              <a:latin typeface="ＭＳ 明朝" panose="02020609040205080304" pitchFamily="17" charset="-128"/>
              <a:ea typeface="ＭＳ 明朝" panose="02020609040205080304" pitchFamily="17" charset="-128"/>
            </a:rPr>
            <a:t>）軽費老人ホームの内訳のうち特定施設については、入所者のサービスの受給状況ではなく、指定を受けている施設全体の定</a:t>
          </a:r>
          <a:endParaRPr kumimoji="1" lang="en-US" altLang="ja-JP" sz="1400" u="none">
            <a:latin typeface="ＭＳ 明朝" panose="02020609040205080304" pitchFamily="17" charset="-128"/>
            <a:ea typeface="ＭＳ 明朝" panose="02020609040205080304" pitchFamily="17" charset="-128"/>
          </a:endParaRPr>
        </a:p>
        <a:p>
          <a:r>
            <a:rPr kumimoji="1" lang="ja-JP" altLang="en-US" sz="1400" u="none">
              <a:latin typeface="ＭＳ 明朝" panose="02020609040205080304" pitchFamily="17" charset="-128"/>
              <a:ea typeface="ＭＳ 明朝" panose="02020609040205080304" pitchFamily="17" charset="-128"/>
            </a:rPr>
            <a:t>　　員を記載すること。</a:t>
          </a:r>
          <a:endParaRPr kumimoji="1" lang="en-US" altLang="ja-JP" sz="1400" u="none">
            <a:latin typeface="ＭＳ 明朝" panose="02020609040205080304" pitchFamily="17" charset="-128"/>
            <a:ea typeface="ＭＳ 明朝" panose="02020609040205080304" pitchFamily="17" charset="-128"/>
          </a:endParaRPr>
        </a:p>
        <a:p>
          <a:r>
            <a:rPr kumimoji="1" lang="en-US" altLang="ja-JP" sz="1400" u="none" baseline="0">
              <a:latin typeface="ＭＳ 明朝" panose="02020609040205080304" pitchFamily="17" charset="-128"/>
              <a:ea typeface="ＭＳ 明朝" panose="02020609040205080304" pitchFamily="17" charset="-128"/>
            </a:rPr>
            <a:t> </a:t>
          </a:r>
          <a:r>
            <a:rPr kumimoji="1" lang="en-US" altLang="ja-JP" sz="1400" u="none">
              <a:latin typeface="ＭＳ 明朝" panose="02020609040205080304" pitchFamily="17" charset="-128"/>
              <a:ea typeface="ＭＳ 明朝" panose="02020609040205080304" pitchFamily="17" charset="-128"/>
            </a:rPr>
            <a:t>(91),(92),(93),(94) </a:t>
          </a:r>
          <a:r>
            <a:rPr kumimoji="1" lang="ja-JP" altLang="en-US" sz="1400" u="none">
              <a:latin typeface="ＭＳ 明朝" panose="02020609040205080304" pitchFamily="17" charset="-128"/>
              <a:ea typeface="ＭＳ 明朝" panose="02020609040205080304" pitchFamily="17" charset="-128"/>
            </a:rPr>
            <a:t>養護からの転換分は、内数として計上すること。</a:t>
          </a:r>
          <a:endParaRPr kumimoji="1" lang="en-US" altLang="ja-JP" sz="1400" u="none">
            <a:latin typeface="ＭＳ 明朝" panose="02020609040205080304" pitchFamily="17" charset="-128"/>
            <a:ea typeface="ＭＳ 明朝" panose="02020609040205080304" pitchFamily="17" charset="-128"/>
          </a:endParaRPr>
        </a:p>
        <a:p>
          <a:r>
            <a:rPr kumimoji="1" lang="en-US" altLang="ja-JP" sz="1400" u="none" baseline="0">
              <a:latin typeface="ＭＳ 明朝" panose="02020609040205080304" pitchFamily="17" charset="-128"/>
              <a:ea typeface="ＭＳ 明朝" panose="02020609040205080304" pitchFamily="17" charset="-128"/>
            </a:rPr>
            <a:t> </a:t>
          </a:r>
          <a:r>
            <a:rPr kumimoji="1" lang="en-US" altLang="ja-JP" sz="1400" u="none">
              <a:latin typeface="ＭＳ 明朝" panose="02020609040205080304" pitchFamily="17" charset="-128"/>
              <a:ea typeface="ＭＳ 明朝" panose="02020609040205080304" pitchFamily="17" charset="-128"/>
            </a:rPr>
            <a:t>(110)</a:t>
          </a:r>
          <a:r>
            <a:rPr kumimoji="1" lang="ja-JP" altLang="en-US" sz="1400" u="none">
              <a:latin typeface="ＭＳ 明朝" panose="02020609040205080304" pitchFamily="17" charset="-128"/>
              <a:ea typeface="ＭＳ 明朝" panose="02020609040205080304" pitchFamily="17" charset="-128"/>
            </a:rPr>
            <a:t>有料老人ホームのうち、特定施設に指定する部分のみ計上すること。</a:t>
          </a:r>
          <a:endParaRPr kumimoji="1" lang="en-US" altLang="ja-JP" sz="1400" u="none">
            <a:latin typeface="ＭＳ 明朝" panose="02020609040205080304" pitchFamily="17" charset="-128"/>
            <a:ea typeface="ＭＳ 明朝" panose="02020609040205080304" pitchFamily="17" charset="-128"/>
          </a:endParaRPr>
        </a:p>
        <a:p>
          <a:r>
            <a:rPr kumimoji="1" lang="en-US" altLang="ja-JP" sz="1400" u="none" baseline="0">
              <a:latin typeface="ＭＳ 明朝" panose="02020609040205080304" pitchFamily="17" charset="-128"/>
              <a:ea typeface="ＭＳ 明朝" panose="02020609040205080304" pitchFamily="17" charset="-128"/>
            </a:rPr>
            <a:t> </a:t>
          </a:r>
          <a:r>
            <a:rPr kumimoji="1" lang="en-US" altLang="ja-JP" sz="1400" u="none">
              <a:latin typeface="ＭＳ 明朝" panose="02020609040205080304" pitchFamily="17" charset="-128"/>
              <a:ea typeface="ＭＳ 明朝" panose="02020609040205080304" pitchFamily="17" charset="-128"/>
            </a:rPr>
            <a:t>(120)</a:t>
          </a:r>
          <a:r>
            <a:rPr kumimoji="1" lang="ja-JP" altLang="en-US" sz="1400" u="none">
              <a:latin typeface="ＭＳ 明朝" panose="02020609040205080304" pitchFamily="17" charset="-128"/>
              <a:ea typeface="ＭＳ 明朝" panose="02020609040205080304" pitchFamily="17" charset="-128"/>
            </a:rPr>
            <a:t>サービス付き高齢者向け住宅のうち、特定施設に指定する部分のみ計上すること。</a:t>
          </a:r>
          <a:endParaRPr kumimoji="1" lang="en-US" altLang="ja-JP" sz="1400" u="none">
            <a:latin typeface="ＭＳ 明朝" panose="02020609040205080304" pitchFamily="17" charset="-128"/>
            <a:ea typeface="ＭＳ 明朝" panose="02020609040205080304" pitchFamily="17" charset="-128"/>
          </a:endParaRPr>
        </a:p>
        <a:p>
          <a:r>
            <a:rPr kumimoji="1" lang="ja-JP" altLang="en-US" sz="1400" u="none">
              <a:latin typeface="ＭＳ 明朝" panose="02020609040205080304" pitchFamily="17" charset="-128"/>
              <a:ea typeface="ＭＳ 明朝" panose="02020609040205080304" pitchFamily="17" charset="-128"/>
            </a:rPr>
            <a:t>　　　</a:t>
          </a:r>
          <a:r>
            <a:rPr kumimoji="1" lang="en-US" altLang="ja-JP" sz="1400" u="none">
              <a:latin typeface="ＭＳ 明朝" panose="02020609040205080304" pitchFamily="17" charset="-128"/>
              <a:ea typeface="ＭＳ 明朝" panose="02020609040205080304" pitchFamily="17" charset="-128"/>
            </a:rPr>
            <a:t>※</a:t>
          </a:r>
          <a:r>
            <a:rPr kumimoji="1" lang="ja-JP" altLang="en-US" sz="1400" u="none">
              <a:latin typeface="ＭＳ 明朝" panose="02020609040205080304" pitchFamily="17" charset="-128"/>
              <a:ea typeface="ＭＳ 明朝" panose="02020609040205080304" pitchFamily="17" charset="-128"/>
            </a:rPr>
            <a:t>有料老人ホームかサービス付き高齢者向け住宅か不明な場合は、有料老人ホームへ記載すること。</a:t>
          </a:r>
          <a:endParaRPr kumimoji="1" lang="en-US" altLang="ja-JP" sz="1400" u="none">
            <a:latin typeface="ＭＳ 明朝" panose="02020609040205080304" pitchFamily="17" charset="-128"/>
            <a:ea typeface="ＭＳ 明朝" panose="02020609040205080304" pitchFamily="17" charset="-128"/>
          </a:endParaRPr>
        </a:p>
      </xdr:txBody>
    </xdr:sp>
    <xdr:clientData/>
  </xdr:twoCellAnchor>
  <xdr:twoCellAnchor>
    <xdr:from>
      <xdr:col>1</xdr:col>
      <xdr:colOff>19050</xdr:colOff>
      <xdr:row>65</xdr:row>
      <xdr:rowOff>180975</xdr:rowOff>
    </xdr:from>
    <xdr:to>
      <xdr:col>16</xdr:col>
      <xdr:colOff>1038225</xdr:colOff>
      <xdr:row>69</xdr:row>
      <xdr:rowOff>114301</xdr:rowOff>
    </xdr:to>
    <xdr:sp macro="" textlink="">
      <xdr:nvSpPr>
        <xdr:cNvPr id="4" name="テキスト ボックス 3">
          <a:extLst>
            <a:ext uri="{FF2B5EF4-FFF2-40B4-BE49-F238E27FC236}">
              <a16:creationId xmlns:a16="http://schemas.microsoft.com/office/drawing/2014/main" id="{450FB437-435D-457F-956C-8C32EBAB04A1}"/>
            </a:ext>
          </a:extLst>
        </xdr:cNvPr>
        <xdr:cNvSpPr txBox="1"/>
      </xdr:nvSpPr>
      <xdr:spPr>
        <a:xfrm>
          <a:off x="142875" y="23898225"/>
          <a:ext cx="11153775" cy="174307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400"/>
            <a:t>＜留意事項＞</a:t>
          </a:r>
          <a:endParaRPr kumimoji="1" lang="en-US" altLang="ja-JP" sz="1400"/>
        </a:p>
        <a:p>
          <a:r>
            <a:rPr kumimoji="1" lang="en-US" altLang="ja-JP" sz="1400" b="1" i="1">
              <a:latin typeface="ＭＳ 明朝" panose="02020609040205080304" pitchFamily="17" charset="-128"/>
              <a:ea typeface="ＭＳ 明朝" panose="02020609040205080304" pitchFamily="17" charset="-128"/>
            </a:rPr>
            <a:t>※</a:t>
          </a:r>
          <a:r>
            <a:rPr kumimoji="1" lang="ja-JP" altLang="en-US" sz="1400" b="1" i="1">
              <a:latin typeface="ＭＳ 明朝" panose="02020609040205080304" pitchFamily="17" charset="-128"/>
              <a:ea typeface="ＭＳ 明朝" panose="02020609040205080304" pitchFamily="17" charset="-128"/>
            </a:rPr>
            <a:t>事前調査時に本様式に掲げていた改修欄については削除しています。基金を活用した改修事業については、様式３で別途調査をしていますので該当がある場合は、様式３で回答してください。</a:t>
          </a:r>
          <a:endParaRPr kumimoji="1" lang="en-US" altLang="ja-JP" sz="1400" b="1" i="1">
            <a:latin typeface="ＭＳ 明朝" panose="02020609040205080304" pitchFamily="17" charset="-128"/>
            <a:ea typeface="ＭＳ 明朝" panose="02020609040205080304" pitchFamily="17" charset="-128"/>
          </a:endParaRPr>
        </a:p>
        <a:p>
          <a:r>
            <a:rPr kumimoji="1" lang="ja-JP" altLang="en-US" sz="1400">
              <a:latin typeface="ＭＳ 明朝" panose="02020609040205080304" pitchFamily="17" charset="-128"/>
              <a:ea typeface="ＭＳ 明朝" panose="02020609040205080304" pitchFamily="17" charset="-128"/>
            </a:rPr>
            <a:t>○各施設について、別紙</a:t>
          </a:r>
          <a:r>
            <a:rPr kumimoji="1" lang="en-US" altLang="ja-JP" sz="1400">
              <a:latin typeface="ＭＳ 明朝" panose="02020609040205080304" pitchFamily="17" charset="-128"/>
              <a:ea typeface="ＭＳ 明朝" panose="02020609040205080304" pitchFamily="17" charset="-128"/>
            </a:rPr>
            <a:t>《</a:t>
          </a:r>
          <a:r>
            <a:rPr kumimoji="1" lang="ja-JP" altLang="en-US" sz="1400">
              <a:latin typeface="ＭＳ 明朝" panose="02020609040205080304" pitchFamily="17" charset="-128"/>
              <a:ea typeface="ＭＳ 明朝" panose="02020609040205080304" pitchFamily="17" charset="-128"/>
            </a:rPr>
            <a:t>施設の整備目標</a:t>
          </a:r>
          <a:r>
            <a:rPr kumimoji="1" lang="en-US" altLang="ja-JP" sz="1400">
              <a:latin typeface="ＭＳ 明朝" panose="02020609040205080304" pitchFamily="17" charset="-128"/>
              <a:ea typeface="ＭＳ 明朝" panose="02020609040205080304" pitchFamily="17" charset="-128"/>
            </a:rPr>
            <a:t>》</a:t>
          </a:r>
          <a:r>
            <a:rPr kumimoji="1" lang="ja-JP" altLang="en-US" sz="1400">
              <a:latin typeface="ＭＳ 明朝" panose="02020609040205080304" pitchFamily="17" charset="-128"/>
              <a:ea typeface="ＭＳ 明朝" panose="02020609040205080304" pitchFamily="17" charset="-128"/>
            </a:rPr>
            <a:t>（案）を踏まえ、整備量を適切に見込むこと。</a:t>
          </a:r>
          <a:endParaRPr kumimoji="1" lang="en-US" altLang="ja-JP" sz="1400">
            <a:latin typeface="ＭＳ 明朝" panose="02020609040205080304" pitchFamily="17" charset="-128"/>
            <a:ea typeface="ＭＳ 明朝" panose="02020609040205080304" pitchFamily="17"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u="none">
              <a:latin typeface="ＭＳ 明朝" panose="02020609040205080304" pitchFamily="17" charset="-128"/>
              <a:ea typeface="ＭＳ 明朝" panose="02020609040205080304" pitchFamily="17" charset="-128"/>
            </a:rPr>
            <a:t>○</a:t>
          </a:r>
          <a:r>
            <a:rPr kumimoji="1" lang="ja-JP" altLang="en-US" sz="1400" u="none">
              <a:solidFill>
                <a:sysClr val="windowText" lastClr="000000"/>
              </a:solidFill>
              <a:latin typeface="ＭＳ 明朝" panose="02020609040205080304" pitchFamily="17" charset="-128"/>
              <a:ea typeface="ＭＳ 明朝" panose="02020609040205080304" pitchFamily="17" charset="-128"/>
            </a:rPr>
            <a:t>提出された事前調査提出整備量の数値について、変更する場合は</a:t>
          </a:r>
          <a:r>
            <a:rPr kumimoji="1" lang="ja-JP" altLang="en-US" sz="1400" u="none">
              <a:solidFill>
                <a:srgbClr val="FF0000"/>
              </a:solidFill>
              <a:latin typeface="ＭＳ 明朝" panose="02020609040205080304" pitchFamily="17" charset="-128"/>
              <a:ea typeface="ＭＳ 明朝" panose="02020609040205080304" pitchFamily="17" charset="-128"/>
            </a:rPr>
            <a:t>赤字</a:t>
          </a:r>
          <a:r>
            <a:rPr kumimoji="1" lang="ja-JP" altLang="en-US" sz="1400" u="none">
              <a:solidFill>
                <a:sysClr val="windowText" lastClr="000000"/>
              </a:solidFill>
              <a:latin typeface="ＭＳ 明朝" panose="02020609040205080304" pitchFamily="17" charset="-128"/>
              <a:ea typeface="ＭＳ 明朝" panose="02020609040205080304" pitchFamily="17" charset="-128"/>
            </a:rPr>
            <a:t>で変更すること。</a:t>
          </a:r>
          <a:endParaRPr kumimoji="1" lang="en-US" altLang="ja-JP" sz="14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400">
              <a:solidFill>
                <a:sysClr val="windowText" lastClr="000000"/>
              </a:solidFill>
              <a:latin typeface="ＭＳ 明朝" panose="02020609040205080304" pitchFamily="17" charset="-128"/>
              <a:ea typeface="ＭＳ 明朝" panose="02020609040205080304" pitchFamily="17" charset="-128"/>
            </a:rPr>
            <a:t>○備考欄に「整備年度」「施設名（公募等により事業所が特定されていない場合は「新規事業所」）」「整備量」を記載すること</a:t>
          </a:r>
          <a:endParaRPr kumimoji="1" lang="en-US" altLang="ja-JP" sz="14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400">
              <a:solidFill>
                <a:sysClr val="windowText" lastClr="000000"/>
              </a:solidFill>
              <a:latin typeface="ＭＳ 明朝" panose="02020609040205080304" pitchFamily="17" charset="-128"/>
              <a:ea typeface="ＭＳ 明朝" panose="02020609040205080304" pitchFamily="17" charset="-128"/>
            </a:rPr>
            <a:t>　（例、</a:t>
          </a:r>
          <a:r>
            <a:rPr kumimoji="1" lang="en-US" altLang="ja-JP" sz="1400">
              <a:solidFill>
                <a:sysClr val="windowText" lastClr="000000"/>
              </a:solidFill>
              <a:latin typeface="ＭＳ 明朝" panose="02020609040205080304" pitchFamily="17" charset="-128"/>
              <a:ea typeface="ＭＳ 明朝" panose="02020609040205080304" pitchFamily="17" charset="-128"/>
            </a:rPr>
            <a:t>R9</a:t>
          </a:r>
          <a:r>
            <a:rPr kumimoji="1" lang="ja-JP" altLang="en-US" sz="1400">
              <a:solidFill>
                <a:sysClr val="windowText" lastClr="000000"/>
              </a:solidFill>
              <a:latin typeface="ＭＳ 明朝" panose="02020609040205080304" pitchFamily="17" charset="-128"/>
              <a:ea typeface="ＭＳ 明朝" panose="02020609040205080304" pitchFamily="17" charset="-128"/>
            </a:rPr>
            <a:t>：特養○○（</a:t>
          </a:r>
          <a:r>
            <a:rPr kumimoji="1" lang="en-US" altLang="ja-JP" sz="1400">
              <a:solidFill>
                <a:sysClr val="windowText" lastClr="000000"/>
              </a:solidFill>
              <a:latin typeface="ＭＳ 明朝" panose="02020609040205080304" pitchFamily="17" charset="-128"/>
              <a:ea typeface="ＭＳ 明朝" panose="02020609040205080304" pitchFamily="17" charset="-128"/>
            </a:rPr>
            <a:t>29</a:t>
          </a:r>
          <a:r>
            <a:rPr kumimoji="1" lang="ja-JP" altLang="en-US" sz="1400">
              <a:solidFill>
                <a:sysClr val="windowText" lastClr="000000"/>
              </a:solidFill>
              <a:latin typeface="ＭＳ 明朝" panose="02020609040205080304" pitchFamily="17" charset="-128"/>
              <a:ea typeface="ＭＳ 明朝" panose="02020609040205080304" pitchFamily="17" charset="-128"/>
            </a:rPr>
            <a:t>）、</a:t>
          </a:r>
          <a:r>
            <a:rPr kumimoji="1" lang="en-US" altLang="ja-JP" sz="1400">
              <a:solidFill>
                <a:sysClr val="windowText" lastClr="000000"/>
              </a:solidFill>
              <a:latin typeface="ＭＳ 明朝" panose="02020609040205080304" pitchFamily="17" charset="-128"/>
              <a:ea typeface="ＭＳ 明朝" panose="02020609040205080304" pitchFamily="17" charset="-128"/>
            </a:rPr>
            <a:t>R10</a:t>
          </a:r>
          <a:r>
            <a:rPr kumimoji="1" lang="ja-JP" altLang="en-US" sz="1400">
              <a:solidFill>
                <a:sysClr val="windowText" lastClr="000000"/>
              </a:solidFill>
              <a:latin typeface="ＭＳ 明朝" panose="02020609040205080304" pitchFamily="17" charset="-128"/>
              <a:ea typeface="ＭＳ 明朝" panose="02020609040205080304" pitchFamily="17" charset="-128"/>
            </a:rPr>
            <a:t>：新規（</a:t>
          </a:r>
          <a:r>
            <a:rPr kumimoji="1" lang="en-US" altLang="ja-JP" sz="1400">
              <a:solidFill>
                <a:sysClr val="windowText" lastClr="000000"/>
              </a:solidFill>
              <a:latin typeface="ＭＳ 明朝" panose="02020609040205080304" pitchFamily="17" charset="-128"/>
              <a:ea typeface="ＭＳ 明朝" panose="02020609040205080304" pitchFamily="17" charset="-128"/>
            </a:rPr>
            <a:t>9</a:t>
          </a:r>
          <a:r>
            <a:rPr kumimoji="1" lang="ja-JP" altLang="en-US" sz="1400">
              <a:solidFill>
                <a:sysClr val="windowText" lastClr="000000"/>
              </a:solidFill>
              <a:latin typeface="ＭＳ 明朝" panose="02020609040205080304" pitchFamily="17" charset="-128"/>
              <a:ea typeface="ＭＳ 明朝" panose="02020609040205080304" pitchFamily="17" charset="-128"/>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111125</xdr:colOff>
      <xdr:row>45</xdr:row>
      <xdr:rowOff>111125</xdr:rowOff>
    </xdr:from>
    <xdr:to>
      <xdr:col>12</xdr:col>
      <xdr:colOff>558800</xdr:colOff>
      <xdr:row>54</xdr:row>
      <xdr:rowOff>98426</xdr:rowOff>
    </xdr:to>
    <xdr:sp macro="" textlink="">
      <xdr:nvSpPr>
        <xdr:cNvPr id="2" name="テキスト ボックス 1">
          <a:extLst>
            <a:ext uri="{FF2B5EF4-FFF2-40B4-BE49-F238E27FC236}">
              <a16:creationId xmlns:a16="http://schemas.microsoft.com/office/drawing/2014/main" id="{E5305BB9-9F2B-4DEB-B2C2-59C0460B9D54}"/>
            </a:ext>
          </a:extLst>
        </xdr:cNvPr>
        <xdr:cNvSpPr txBox="1"/>
      </xdr:nvSpPr>
      <xdr:spPr>
        <a:xfrm>
          <a:off x="111125" y="11858625"/>
          <a:ext cx="7639050" cy="155892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200"/>
            <a:t>＜記載方法＞</a:t>
          </a:r>
          <a:endParaRPr kumimoji="1" lang="en-US" altLang="ja-JP" sz="1200">
            <a:latin typeface="MS Mincho" panose="02020609040205080304" pitchFamily="49" charset="-128"/>
            <a:ea typeface="MS Mincho" panose="02020609040205080304" pitchFamily="49" charset="-128"/>
          </a:endParaRPr>
        </a:p>
        <a:p>
          <a:r>
            <a:rPr kumimoji="1" lang="ja-JP" altLang="en-US" sz="1200">
              <a:latin typeface="MS Mincho" panose="02020609040205080304" pitchFamily="49" charset="-128"/>
              <a:ea typeface="MS Mincho" panose="02020609040205080304" pitchFamily="49" charset="-128"/>
            </a:rPr>
            <a:t>・黄色着色セルに記入すること。その他のセルは、様式１のデータが反映されますが、正しい数値になっているか確認すること。 </a:t>
          </a:r>
        </a:p>
        <a:p>
          <a:r>
            <a:rPr kumimoji="1" lang="ja-JP" altLang="en-US" sz="1200">
              <a:latin typeface="MS Mincho" panose="02020609040205080304" pitchFamily="49" charset="-128"/>
              <a:ea typeface="MS Mincho" panose="02020609040205080304" pitchFamily="49" charset="-128"/>
            </a:rPr>
            <a:t>・Ｒ７末　Ａの欄：令和８年３月３１日の定員総数又は箇所総数を記載のこと。 </a:t>
          </a:r>
        </a:p>
        <a:p>
          <a:r>
            <a:rPr kumimoji="1" lang="ja-JP" altLang="en-US" sz="1200">
              <a:latin typeface="MS Mincho" panose="02020609040205080304" pitchFamily="49" charset="-128"/>
              <a:ea typeface="MS Mincho" panose="02020609040205080304" pitchFamily="49" charset="-128"/>
            </a:rPr>
            <a:t>　</a:t>
          </a:r>
          <a:r>
            <a:rPr kumimoji="1" lang="en-US" altLang="ja-JP" sz="1200">
              <a:latin typeface="MS Mincho" panose="02020609040205080304" pitchFamily="49" charset="-128"/>
              <a:ea typeface="MS Mincho" panose="02020609040205080304" pitchFamily="49" charset="-128"/>
            </a:rPr>
            <a:t>※</a:t>
          </a:r>
          <a:r>
            <a:rPr kumimoji="1" lang="ja-JP" altLang="en-US" sz="1200">
              <a:latin typeface="MS Mincho" panose="02020609040205080304" pitchFamily="49" charset="-128"/>
              <a:ea typeface="MS Mincho" panose="02020609040205080304" pitchFamily="49" charset="-128"/>
            </a:rPr>
            <a:t>エクセルシート名「④施設・居住系サービス定員数（Ｒ８．３．３１時点）」参照 </a:t>
          </a:r>
        </a:p>
        <a:p>
          <a:r>
            <a:rPr kumimoji="1" lang="ja-JP" altLang="en-US" sz="1200">
              <a:latin typeface="MS Mincho" panose="02020609040205080304" pitchFamily="49" charset="-128"/>
              <a:ea typeface="MS Mincho" panose="02020609040205080304" pitchFamily="49" charset="-128"/>
            </a:rPr>
            <a:t>　</a:t>
          </a:r>
          <a:r>
            <a:rPr kumimoji="1" lang="en-US" altLang="ja-JP" sz="1200">
              <a:latin typeface="MS Mincho" panose="02020609040205080304" pitchFamily="49" charset="-128"/>
              <a:ea typeface="MS Mincho" panose="02020609040205080304" pitchFamily="49" charset="-128"/>
            </a:rPr>
            <a:t>※</a:t>
          </a:r>
          <a:r>
            <a:rPr kumimoji="1" lang="ja-JP" altLang="en-US" sz="1200">
              <a:latin typeface="MS Mincho" panose="02020609040205080304" pitchFamily="49" charset="-128"/>
              <a:ea typeface="MS Mincho" panose="02020609040205080304" pitchFamily="49" charset="-128"/>
            </a:rPr>
            <a:t>数値が違う場合は</a:t>
          </a:r>
          <a:r>
            <a:rPr kumimoji="1" lang="ja-JP" altLang="en-US" sz="1200">
              <a:solidFill>
                <a:srgbClr val="0070C0"/>
              </a:solidFill>
              <a:latin typeface="MS Mincho" panose="02020609040205080304" pitchFamily="49" charset="-128"/>
              <a:ea typeface="MS Mincho" panose="02020609040205080304" pitchFamily="49" charset="-128"/>
            </a:rPr>
            <a:t>青字</a:t>
          </a:r>
          <a:r>
            <a:rPr kumimoji="1" lang="ja-JP" altLang="en-US" sz="1200">
              <a:latin typeface="MS Mincho" panose="02020609040205080304" pitchFamily="49" charset="-128"/>
              <a:ea typeface="MS Mincho" panose="02020609040205080304" pitchFamily="49" charset="-128"/>
            </a:rPr>
            <a:t>で修正の上、正しい数値を入力すること。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104</xdr:row>
      <xdr:rowOff>19051</xdr:rowOff>
    </xdr:from>
    <xdr:to>
      <xdr:col>16</xdr:col>
      <xdr:colOff>66674</xdr:colOff>
      <xdr:row>118</xdr:row>
      <xdr:rowOff>123825</xdr:rowOff>
    </xdr:to>
    <xdr:sp macro="" textlink="">
      <xdr:nvSpPr>
        <xdr:cNvPr id="3" name="テキスト ボックス 2">
          <a:extLst>
            <a:ext uri="{FF2B5EF4-FFF2-40B4-BE49-F238E27FC236}">
              <a16:creationId xmlns:a16="http://schemas.microsoft.com/office/drawing/2014/main" id="{097DDAF6-4B9C-410C-BDCC-0FE175153AC7}"/>
            </a:ext>
          </a:extLst>
        </xdr:cNvPr>
        <xdr:cNvSpPr txBox="1"/>
      </xdr:nvSpPr>
      <xdr:spPr>
        <a:xfrm>
          <a:off x="0" y="32546926"/>
          <a:ext cx="10144124" cy="2905124"/>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400" b="0" i="0">
              <a:latin typeface="+mn-ea"/>
              <a:ea typeface="+mn-ea"/>
            </a:rPr>
            <a:t>＜留意事項＞</a:t>
          </a:r>
        </a:p>
        <a:p>
          <a:r>
            <a:rPr kumimoji="1" lang="en-US" altLang="ja-JP" sz="1400" b="1" i="1">
              <a:latin typeface="ＭＳ 明朝" panose="02020609040205080304" pitchFamily="17" charset="-128"/>
              <a:ea typeface="ＭＳ 明朝" panose="02020609040205080304" pitchFamily="17" charset="-128"/>
            </a:rPr>
            <a:t>※</a:t>
          </a:r>
          <a:r>
            <a:rPr kumimoji="1" lang="ja-JP" altLang="en-US" sz="1400" b="1" i="1">
              <a:latin typeface="ＭＳ 明朝" panose="02020609040205080304" pitchFamily="17" charset="-128"/>
              <a:ea typeface="ＭＳ 明朝" panose="02020609040205080304" pitchFamily="17" charset="-128"/>
            </a:rPr>
            <a:t>基金対象事業について、第１回目の調査から調査項目が増えています。</a:t>
          </a:r>
          <a:endParaRPr kumimoji="1" lang="en-US" altLang="ja-JP" sz="1400" b="1" i="1">
            <a:latin typeface="ＭＳ 明朝" panose="02020609040205080304" pitchFamily="17" charset="-128"/>
            <a:ea typeface="ＭＳ 明朝" panose="02020609040205080304" pitchFamily="17" charset="-128"/>
          </a:endParaRPr>
        </a:p>
        <a:p>
          <a:r>
            <a:rPr kumimoji="1" lang="ja-JP" altLang="en-US" sz="1400">
              <a:latin typeface="ＭＳ 明朝" panose="02020609040205080304" pitchFamily="17" charset="-128"/>
              <a:ea typeface="ＭＳ 明朝" panose="02020609040205080304" pitchFamily="17" charset="-128"/>
            </a:rPr>
            <a:t>〇国基金管理運営要領（</a:t>
          </a:r>
          <a:r>
            <a:rPr kumimoji="1" lang="en-US" altLang="ja-JP" sz="1400">
              <a:latin typeface="ＭＳ 明朝" panose="02020609040205080304" pitchFamily="17" charset="-128"/>
              <a:ea typeface="ＭＳ 明朝" panose="02020609040205080304" pitchFamily="17" charset="-128"/>
            </a:rPr>
            <a:t>R8.4.27</a:t>
          </a:r>
          <a:r>
            <a:rPr kumimoji="1" lang="ja-JP" altLang="en-US" sz="1400">
              <a:latin typeface="ＭＳ 明朝" panose="02020609040205080304" pitchFamily="17" charset="-128"/>
              <a:ea typeface="ＭＳ 明朝" panose="02020609040205080304" pitchFamily="17" charset="-128"/>
            </a:rPr>
            <a:t>改正）別記１の対象事業のうち、</a:t>
          </a:r>
          <a:r>
            <a:rPr kumimoji="1" lang="ja-JP" altLang="en-US" sz="1400" u="sng">
              <a:latin typeface="ＭＳ 明朝" panose="02020609040205080304" pitchFamily="17" charset="-128"/>
              <a:ea typeface="ＭＳ 明朝" panose="02020609040205080304" pitchFamily="17" charset="-128"/>
            </a:rPr>
            <a:t>県でメニュー化していないものについても事業者から要望がある場合には数を計上してください</a:t>
          </a:r>
          <a:r>
            <a:rPr kumimoji="1" lang="ja-JP" altLang="en-US" sz="1400">
              <a:latin typeface="ＭＳ 明朝" panose="02020609040205080304" pitchFamily="17" charset="-128"/>
              <a:ea typeface="ＭＳ 明朝" panose="02020609040205080304" pitchFamily="17" charset="-128"/>
            </a:rPr>
            <a:t>。</a:t>
          </a:r>
          <a:br>
            <a:rPr kumimoji="1" lang="en-US" altLang="ja-JP" sz="1400">
              <a:latin typeface="ＭＳ 明朝" panose="02020609040205080304" pitchFamily="17" charset="-128"/>
              <a:ea typeface="ＭＳ 明朝" panose="02020609040205080304" pitchFamily="17" charset="-128"/>
            </a:rPr>
          </a:br>
          <a:r>
            <a:rPr kumimoji="1" lang="ja-JP" altLang="en-US" sz="1400">
              <a:latin typeface="ＭＳ 明朝" panose="02020609040205080304" pitchFamily="17" charset="-128"/>
              <a:ea typeface="ＭＳ 明朝" panose="02020609040205080304" pitchFamily="17" charset="-128"/>
            </a:rPr>
            <a:t>〇地域密着型サービス等整備または介護施設等の集約・再編支援事業において、</a:t>
          </a:r>
          <a:r>
            <a:rPr kumimoji="1" lang="ja-JP" altLang="en-US" sz="1400" u="sng">
              <a:latin typeface="ＭＳ 明朝" panose="02020609040205080304" pitchFamily="17" charset="-128"/>
              <a:ea typeface="ＭＳ 明朝" panose="02020609040205080304" pitchFamily="17" charset="-128"/>
            </a:rPr>
            <a:t>対象事業所を合築・併設して整備する場合または空き家を活用して整備する場合には、該当セルにメモでその旨を記載してください。</a:t>
          </a:r>
          <a:endParaRPr kumimoji="1" lang="en-US" altLang="ja-JP" sz="1400" u="sng">
            <a:latin typeface="ＭＳ 明朝" panose="02020609040205080304" pitchFamily="17" charset="-128"/>
            <a:ea typeface="ＭＳ 明朝" panose="02020609040205080304" pitchFamily="17" charset="-128"/>
          </a:endParaRPr>
        </a:p>
        <a:p>
          <a:r>
            <a:rPr kumimoji="1" lang="ja-JP" altLang="en-US" sz="1400">
              <a:latin typeface="ＭＳ 明朝" panose="02020609040205080304" pitchFamily="17" charset="-128"/>
              <a:ea typeface="ＭＳ 明朝" panose="02020609040205080304" pitchFamily="17" charset="-128"/>
            </a:rPr>
            <a:t>〇中山間・人口減少地域等におけるダウンサイジング支援事業において、</a:t>
          </a:r>
          <a:r>
            <a:rPr kumimoji="1" lang="ja-JP" altLang="en-US" sz="1400" u="sng">
              <a:latin typeface="ＭＳ 明朝" panose="02020609040205080304" pitchFamily="17" charset="-128"/>
              <a:ea typeface="ＭＳ 明朝" panose="02020609040205080304" pitchFamily="17" charset="-128"/>
            </a:rPr>
            <a:t>空き家を活用して整備する場合には、該当セルにメモでその旨を記載してください。</a:t>
          </a:r>
          <a:endParaRPr kumimoji="1" lang="en-US" altLang="ja-JP" sz="1400" u="sng">
            <a:latin typeface="ＭＳ 明朝" panose="02020609040205080304" pitchFamily="17" charset="-128"/>
            <a:ea typeface="ＭＳ 明朝" panose="02020609040205080304" pitchFamily="17" charset="-128"/>
          </a:endParaRPr>
        </a:p>
        <a:p>
          <a:r>
            <a:rPr kumimoji="1" lang="ja-JP" altLang="en-US" sz="1400" b="1" u="sng">
              <a:solidFill>
                <a:srgbClr val="FF0000"/>
              </a:solidFill>
              <a:latin typeface="ＭＳ 明朝" panose="02020609040205080304" pitchFamily="17" charset="-128"/>
              <a:ea typeface="ＭＳ 明朝" panose="02020609040205080304" pitchFamily="17" charset="-128"/>
            </a:rPr>
            <a:t>○今回の事業量調査の回答結果は、</a:t>
          </a:r>
          <a:r>
            <a:rPr kumimoji="1" lang="en-US" altLang="ja-JP" sz="1400" b="1" u="sng">
              <a:solidFill>
                <a:srgbClr val="FF0000"/>
              </a:solidFill>
              <a:latin typeface="ＭＳ 明朝" panose="02020609040205080304" pitchFamily="17" charset="-128"/>
              <a:ea typeface="ＭＳ 明朝" panose="02020609040205080304" pitchFamily="17" charset="-128"/>
            </a:rPr>
            <a:t>R9</a:t>
          </a:r>
          <a:r>
            <a:rPr kumimoji="1" lang="ja-JP" altLang="en-US" sz="1400" b="1" u="sng">
              <a:solidFill>
                <a:srgbClr val="FF0000"/>
              </a:solidFill>
              <a:latin typeface="ＭＳ 明朝" panose="02020609040205080304" pitchFamily="17" charset="-128"/>
              <a:ea typeface="ＭＳ 明朝" panose="02020609040205080304" pitchFamily="17" charset="-128"/>
            </a:rPr>
            <a:t>～</a:t>
          </a:r>
          <a:r>
            <a:rPr kumimoji="1" lang="en-US" altLang="ja-JP" sz="1400" b="1" u="sng">
              <a:solidFill>
                <a:srgbClr val="FF0000"/>
              </a:solidFill>
              <a:latin typeface="ＭＳ 明朝" panose="02020609040205080304" pitchFamily="17" charset="-128"/>
              <a:ea typeface="ＭＳ 明朝" panose="02020609040205080304" pitchFamily="17" charset="-128"/>
            </a:rPr>
            <a:t>R11</a:t>
          </a:r>
          <a:r>
            <a:rPr kumimoji="1" lang="ja-JP" altLang="en-US" sz="1400" b="1" u="sng">
              <a:solidFill>
                <a:srgbClr val="FF0000"/>
              </a:solidFill>
              <a:latin typeface="ＭＳ 明朝" panose="02020609040205080304" pitchFamily="17" charset="-128"/>
              <a:ea typeface="ＭＳ 明朝" panose="02020609040205080304" pitchFamily="17" charset="-128"/>
            </a:rPr>
            <a:t>の各年度の予算計画や財政協議の資料とします。</a:t>
          </a:r>
        </a:p>
        <a:p>
          <a:r>
            <a:rPr kumimoji="1" lang="ja-JP" altLang="en-US" sz="1400" b="1" u="sng">
              <a:solidFill>
                <a:srgbClr val="FF0000"/>
              </a:solidFill>
              <a:latin typeface="ＭＳ 明朝" panose="02020609040205080304" pitchFamily="17" charset="-128"/>
              <a:ea typeface="ＭＳ 明朝" panose="02020609040205080304" pitchFamily="17" charset="-128"/>
            </a:rPr>
            <a:t>この調査の回答により施設整備に対する補助を担保するものではありませんが、</a:t>
          </a:r>
          <a:r>
            <a:rPr kumimoji="1" lang="en-US" altLang="ja-JP" sz="1400" b="1" u="sng">
              <a:solidFill>
                <a:srgbClr val="FF0000"/>
              </a:solidFill>
              <a:latin typeface="ＭＳ 明朝" panose="02020609040205080304" pitchFamily="17" charset="-128"/>
              <a:ea typeface="ＭＳ 明朝" panose="02020609040205080304" pitchFamily="17" charset="-128"/>
            </a:rPr>
            <a:t>R9</a:t>
          </a:r>
          <a:r>
            <a:rPr kumimoji="1" lang="ja-JP" altLang="en-US" sz="1400" b="1" u="sng">
              <a:solidFill>
                <a:srgbClr val="FF0000"/>
              </a:solidFill>
              <a:latin typeface="ＭＳ 明朝" panose="02020609040205080304" pitchFamily="17" charset="-128"/>
              <a:ea typeface="ＭＳ 明朝" panose="02020609040205080304" pitchFamily="17" charset="-128"/>
            </a:rPr>
            <a:t>～</a:t>
          </a:r>
          <a:r>
            <a:rPr kumimoji="1" lang="en-US" altLang="ja-JP" sz="1400" b="1" u="sng">
              <a:solidFill>
                <a:srgbClr val="FF0000"/>
              </a:solidFill>
              <a:latin typeface="ＭＳ 明朝" panose="02020609040205080304" pitchFamily="17" charset="-128"/>
              <a:ea typeface="ＭＳ 明朝" panose="02020609040205080304" pitchFamily="17" charset="-128"/>
            </a:rPr>
            <a:t>R11</a:t>
          </a:r>
          <a:r>
            <a:rPr kumimoji="1" lang="ja-JP" altLang="en-US" sz="1400" b="1" u="sng">
              <a:solidFill>
                <a:srgbClr val="FF0000"/>
              </a:solidFill>
              <a:latin typeface="ＭＳ 明朝" panose="02020609040205080304" pitchFamily="17" charset="-128"/>
              <a:ea typeface="ＭＳ 明朝" panose="02020609040205080304" pitchFamily="17" charset="-128"/>
            </a:rPr>
            <a:t>の各年度の施設整備計画の基礎となりますので御承知おきください。</a:t>
          </a:r>
        </a:p>
        <a:p>
          <a:endParaRPr kumimoji="1" lang="en-US" altLang="ja-JP" sz="1400">
            <a:latin typeface="ＭＳ 明朝" panose="02020609040205080304" pitchFamily="17" charset="-128"/>
            <a:ea typeface="ＭＳ 明朝" panose="02020609040205080304" pitchFamily="17" charset="-128"/>
          </a:endParaRPr>
        </a:p>
      </xdr:txBody>
    </xdr:sp>
    <xdr:clientData/>
  </xdr:twoCellAnchor>
  <xdr:twoCellAnchor>
    <xdr:from>
      <xdr:col>0</xdr:col>
      <xdr:colOff>0</xdr:colOff>
      <xdr:row>120</xdr:row>
      <xdr:rowOff>38100</xdr:rowOff>
    </xdr:from>
    <xdr:to>
      <xdr:col>16</xdr:col>
      <xdr:colOff>85725</xdr:colOff>
      <xdr:row>146</xdr:row>
      <xdr:rowOff>66675</xdr:rowOff>
    </xdr:to>
    <xdr:sp macro="" textlink="">
      <xdr:nvSpPr>
        <xdr:cNvPr id="5" name="テキスト ボックス 4">
          <a:extLst>
            <a:ext uri="{FF2B5EF4-FFF2-40B4-BE49-F238E27FC236}">
              <a16:creationId xmlns:a16="http://schemas.microsoft.com/office/drawing/2014/main" id="{8AF2844A-0261-438E-BD6C-C84C00882F19}"/>
            </a:ext>
          </a:extLst>
        </xdr:cNvPr>
        <xdr:cNvSpPr txBox="1"/>
      </xdr:nvSpPr>
      <xdr:spPr>
        <a:xfrm>
          <a:off x="0" y="35728275"/>
          <a:ext cx="10163175" cy="473392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400"/>
            <a:t>＜記載方法＞</a:t>
          </a:r>
          <a:endParaRPr kumimoji="1" lang="en-US" altLang="ja-JP" sz="1400"/>
        </a:p>
        <a:p>
          <a:r>
            <a:rPr kumimoji="1" lang="ja-JP" altLang="en-US" sz="1400">
              <a:latin typeface="ＭＳ 明朝" panose="02020609040205080304" pitchFamily="17" charset="-128"/>
              <a:ea typeface="ＭＳ 明朝" panose="02020609040205080304" pitchFamily="17" charset="-128"/>
            </a:rPr>
            <a:t>○セルに着色している項目を入力のこと。それ以外は、様式１のデータが反映しますが、数値が正しいか確認すること。</a:t>
          </a:r>
          <a:endParaRPr kumimoji="1" lang="en-US" altLang="ja-JP" sz="1400">
            <a:latin typeface="ＭＳ 明朝" panose="02020609040205080304" pitchFamily="17" charset="-128"/>
            <a:ea typeface="ＭＳ 明朝" panose="02020609040205080304" pitchFamily="17" charset="-128"/>
          </a:endParaRPr>
        </a:p>
        <a:p>
          <a:r>
            <a:rPr kumimoji="1" lang="ja-JP" altLang="en-US" sz="1400" u="none">
              <a:solidFill>
                <a:sysClr val="windowText" lastClr="000000"/>
              </a:solidFill>
              <a:latin typeface="ＭＳ 明朝" panose="02020609040205080304" pitchFamily="17" charset="-128"/>
              <a:ea typeface="ＭＳ 明朝" panose="02020609040205080304" pitchFamily="17" charset="-128"/>
            </a:rPr>
            <a:t>○「Ｒ８年度</a:t>
          </a:r>
          <a:r>
            <a:rPr kumimoji="1" lang="en-US" altLang="ja-JP" sz="1400" u="none">
              <a:solidFill>
                <a:sysClr val="windowText" lastClr="000000"/>
              </a:solidFill>
              <a:latin typeface="ＭＳ 明朝" panose="02020609040205080304" pitchFamily="17" charset="-128"/>
              <a:ea typeface="ＭＳ 明朝" panose="02020609040205080304" pitchFamily="17" charset="-128"/>
            </a:rPr>
            <a:t>a</a:t>
          </a:r>
          <a:r>
            <a:rPr kumimoji="1" lang="ja-JP" altLang="en-US" sz="1400" u="none">
              <a:solidFill>
                <a:sysClr val="windowText" lastClr="000000"/>
              </a:solidFill>
              <a:latin typeface="ＭＳ 明朝" panose="02020609040205080304" pitchFamily="17" charset="-128"/>
              <a:ea typeface="ＭＳ 明朝" panose="02020609040205080304" pitchFamily="17" charset="-128"/>
            </a:rPr>
            <a:t>欄」について</a:t>
          </a:r>
          <a:endParaRPr kumimoji="1" lang="en-US" altLang="ja-JP" sz="1400" u="none">
            <a:solidFill>
              <a:sysClr val="windowText" lastClr="000000"/>
            </a:solidFill>
            <a:latin typeface="ＭＳ 明朝" panose="02020609040205080304" pitchFamily="17" charset="-128"/>
            <a:ea typeface="ＭＳ 明朝" panose="02020609040205080304" pitchFamily="17" charset="-128"/>
          </a:endParaRPr>
        </a:p>
        <a:p>
          <a:r>
            <a:rPr kumimoji="1" lang="ja-JP" altLang="en-US" sz="1400" u="none">
              <a:solidFill>
                <a:sysClr val="windowText" lastClr="000000"/>
              </a:solidFill>
              <a:latin typeface="ＭＳ 明朝" panose="02020609040205080304" pitchFamily="17" charset="-128"/>
              <a:ea typeface="ＭＳ 明朝" panose="02020609040205080304" pitchFamily="17" charset="-128"/>
            </a:rPr>
            <a:t>　・令和８年度補助により、令和９年３月３１日までに開設・指定されることが予定された別紙様式１の施設の箇所及び定員　　数が自動入力されます。（令和９年４月１日に開設・指定された場合は含みません。）</a:t>
          </a:r>
          <a:endParaRPr kumimoji="1" lang="en-US" altLang="ja-JP" sz="1400" u="none">
            <a:solidFill>
              <a:sysClr val="windowText" lastClr="000000"/>
            </a:solidFill>
            <a:latin typeface="ＭＳ 明朝" panose="02020609040205080304" pitchFamily="17" charset="-128"/>
            <a:ea typeface="ＭＳ 明朝" panose="02020609040205080304" pitchFamily="17"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u="none">
              <a:solidFill>
                <a:sysClr val="windowText" lastClr="000000"/>
              </a:solidFill>
              <a:latin typeface="ＭＳ 明朝" panose="02020609040205080304" pitchFamily="17" charset="-128"/>
              <a:ea typeface="ＭＳ 明朝" panose="02020609040205080304" pitchFamily="17" charset="-128"/>
            </a:rPr>
            <a:t>　・令和７年度分の補助で令和８年度に開設した場合は様式３においては数に含まないため、</a:t>
          </a:r>
          <a:r>
            <a:rPr kumimoji="1" lang="ja-JP" altLang="en-US" sz="1400" u="sng">
              <a:solidFill>
                <a:sysClr val="windowText" lastClr="000000"/>
              </a:solidFill>
              <a:latin typeface="ＭＳ 明朝" panose="02020609040205080304" pitchFamily="17" charset="-128"/>
              <a:ea typeface="ＭＳ 明朝" panose="02020609040205080304" pitchFamily="17" charset="-128"/>
            </a:rPr>
            <a:t>赤字で</a:t>
          </a:r>
          <a:r>
            <a:rPr kumimoji="1" lang="ja-JP" altLang="en-US" sz="1400" u="none">
              <a:solidFill>
                <a:sysClr val="windowText" lastClr="000000"/>
              </a:solidFill>
              <a:latin typeface="ＭＳ 明朝" panose="02020609040205080304" pitchFamily="17" charset="-128"/>
              <a:ea typeface="ＭＳ 明朝" panose="02020609040205080304" pitchFamily="17" charset="-128"/>
            </a:rPr>
            <a:t>正しい数値に上書きしてください。</a:t>
          </a:r>
          <a:endParaRPr kumimoji="1" lang="en-US" altLang="ja-JP" sz="1400" u="none">
            <a:solidFill>
              <a:sysClr val="windowText" lastClr="000000"/>
            </a:solidFill>
            <a:latin typeface="ＭＳ 明朝" panose="02020609040205080304" pitchFamily="17" charset="-128"/>
            <a:ea typeface="ＭＳ 明朝" panose="02020609040205080304" pitchFamily="17" charset="-128"/>
          </a:endParaRPr>
        </a:p>
        <a:p>
          <a:r>
            <a:rPr kumimoji="1" lang="ja-JP" altLang="en-US" sz="1400" u="none">
              <a:solidFill>
                <a:sysClr val="windowText" lastClr="000000"/>
              </a:solidFill>
              <a:latin typeface="ＭＳ 明朝" panose="02020609040205080304" pitchFamily="17" charset="-128"/>
              <a:ea typeface="ＭＳ 明朝" panose="02020609040205080304" pitchFamily="17" charset="-128"/>
            </a:rPr>
            <a:t>○様式１のサービス見込み量は開設・指定年月日で判断しますが、補助金は整備年度を把握する必要があるため、</a:t>
          </a:r>
          <a:endParaRPr kumimoji="1" lang="en-US" altLang="ja-JP" sz="1400" u="none">
            <a:solidFill>
              <a:sysClr val="windowText" lastClr="000000"/>
            </a:solidFill>
            <a:latin typeface="ＭＳ 明朝" panose="02020609040205080304" pitchFamily="17" charset="-128"/>
            <a:ea typeface="ＭＳ 明朝" panose="02020609040205080304" pitchFamily="17" charset="-128"/>
          </a:endParaRPr>
        </a:p>
        <a:p>
          <a:r>
            <a:rPr kumimoji="1" lang="ja-JP" altLang="en-US" sz="1400" u="none">
              <a:solidFill>
                <a:sysClr val="windowText" lastClr="000000"/>
              </a:solidFill>
              <a:latin typeface="ＭＳ 明朝" panose="02020609040205080304" pitchFamily="17" charset="-128"/>
              <a:ea typeface="ＭＳ 明朝" panose="02020609040205080304" pitchFamily="17" charset="-128"/>
            </a:rPr>
            <a:t>　「Ｒ８年度繰越ｂ欄（繰越分：</a:t>
          </a:r>
          <a:r>
            <a:rPr kumimoji="1" lang="en-US" altLang="ja-JP" sz="1400" u="none">
              <a:solidFill>
                <a:sysClr val="windowText" lastClr="000000"/>
              </a:solidFill>
              <a:latin typeface="ＭＳ 明朝" panose="02020609040205080304" pitchFamily="17" charset="-128"/>
              <a:ea typeface="ＭＳ 明朝" panose="02020609040205080304" pitchFamily="17" charset="-128"/>
            </a:rPr>
            <a:t>R9.4.1</a:t>
          </a:r>
          <a:r>
            <a:rPr kumimoji="1" lang="ja-JP" altLang="en-US" sz="1400" u="none">
              <a:solidFill>
                <a:sysClr val="windowText" lastClr="000000"/>
              </a:solidFill>
              <a:latin typeface="ＭＳ 明朝" panose="02020609040205080304" pitchFamily="17" charset="-128"/>
              <a:ea typeface="ＭＳ 明朝" panose="02020609040205080304" pitchFamily="17" charset="-128"/>
            </a:rPr>
            <a:t>以降開設・指定分を含む）」＋「Ｒ９年度ｃ欄（新規整備分）」</a:t>
          </a:r>
          <a:endParaRPr kumimoji="1" lang="en-US" altLang="ja-JP" sz="1400" u="none">
            <a:solidFill>
              <a:sysClr val="windowText" lastClr="000000"/>
            </a:solidFill>
            <a:latin typeface="ＭＳ 明朝" panose="02020609040205080304" pitchFamily="17" charset="-128"/>
            <a:ea typeface="ＭＳ 明朝" panose="02020609040205080304" pitchFamily="17" charset="-128"/>
          </a:endParaRPr>
        </a:p>
        <a:p>
          <a:r>
            <a:rPr kumimoji="1" lang="ja-JP" altLang="en-US" sz="1400" u="none">
              <a:solidFill>
                <a:sysClr val="windowText" lastClr="000000"/>
              </a:solidFill>
              <a:latin typeface="ＭＳ 明朝" panose="02020609040205080304" pitchFamily="17" charset="-128"/>
              <a:ea typeface="ＭＳ 明朝" panose="02020609040205080304" pitchFamily="17" charset="-128"/>
            </a:rPr>
            <a:t>　　　　　　　　　　　　　　　　　　　　　　＜＝別紙様式１の「Ｒ９年度Ｂ（指定・開設ベース）」となること。</a:t>
          </a:r>
          <a:endParaRPr kumimoji="1" lang="en-US" altLang="ja-JP" sz="1400" u="none">
            <a:solidFill>
              <a:sysClr val="windowText" lastClr="000000"/>
            </a:solidFill>
            <a:latin typeface="ＭＳ 明朝" panose="02020609040205080304" pitchFamily="17" charset="-128"/>
            <a:ea typeface="ＭＳ 明朝" panose="02020609040205080304" pitchFamily="17" charset="-128"/>
          </a:endParaRPr>
        </a:p>
        <a:p>
          <a:r>
            <a:rPr kumimoji="1" lang="ja-JP" altLang="en-US" sz="1400" u="none">
              <a:solidFill>
                <a:sysClr val="windowText" lastClr="000000"/>
              </a:solidFill>
              <a:latin typeface="ＭＳ 明朝" panose="02020609040205080304" pitchFamily="17" charset="-128"/>
              <a:ea typeface="ＭＳ 明朝" panose="02020609040205080304" pitchFamily="17" charset="-128"/>
            </a:rPr>
            <a:t>そのため、「Ｒ９年度ｃ欄」のセルには、「Ｒ８年度繰越分ｂ」をマイナスにする数式を入力しています。</a:t>
          </a:r>
          <a:endParaRPr kumimoji="1" lang="en-US" altLang="ja-JP" sz="1400" u="none">
            <a:solidFill>
              <a:sysClr val="windowText" lastClr="000000"/>
            </a:solidFill>
            <a:latin typeface="ＭＳ 明朝" panose="02020609040205080304" pitchFamily="17" charset="-128"/>
            <a:ea typeface="ＭＳ 明朝" panose="02020609040205080304" pitchFamily="17" charset="-128"/>
          </a:endParaRPr>
        </a:p>
        <a:p>
          <a:r>
            <a:rPr kumimoji="1" lang="ja-JP" altLang="en-US" sz="1400">
              <a:latin typeface="ＭＳ 明朝" panose="02020609040205080304" pitchFamily="17" charset="-128"/>
              <a:ea typeface="ＭＳ 明朝" panose="02020609040205080304" pitchFamily="17" charset="-128"/>
            </a:rPr>
            <a:t>○Ｒ９年度～Ｒ１１年度における各年度の整備量は、同一年度内で、①交付決定、②着工、③完成、④設置認可又は事業の指定で完結するように記載すること。</a:t>
          </a:r>
          <a:endParaRPr kumimoji="1" lang="en-US" altLang="ja-JP" sz="1400">
            <a:latin typeface="ＭＳ 明朝" panose="02020609040205080304" pitchFamily="17" charset="-128"/>
            <a:ea typeface="ＭＳ 明朝" panose="02020609040205080304" pitchFamily="17" charset="-128"/>
          </a:endParaRPr>
        </a:p>
        <a:p>
          <a:r>
            <a:rPr kumimoji="1" lang="ja-JP" altLang="en-US" sz="1400" u="sng">
              <a:solidFill>
                <a:srgbClr val="FF0000"/>
              </a:solidFill>
              <a:latin typeface="ＭＳ 明朝" panose="02020609040205080304" pitchFamily="17" charset="-128"/>
              <a:ea typeface="ＭＳ 明朝" panose="02020609040205080304" pitchFamily="17" charset="-128"/>
            </a:rPr>
            <a:t>この時、交付決定と設置認可・事業指定の年度が異なる場合、該当セルにメモで「交付決定年度」を記載してください。</a:t>
          </a:r>
          <a:endParaRPr kumimoji="1" lang="en-US" altLang="ja-JP" sz="1400" u="sng">
            <a:solidFill>
              <a:srgbClr val="FF0000"/>
            </a:solidFill>
            <a:latin typeface="ＭＳ 明朝" panose="02020609040205080304" pitchFamily="17" charset="-128"/>
            <a:ea typeface="ＭＳ 明朝" panose="02020609040205080304" pitchFamily="17" charset="-128"/>
          </a:endParaRPr>
        </a:p>
        <a:p>
          <a:r>
            <a:rPr kumimoji="1" lang="ja-JP" altLang="en-US" sz="1400" u="sng">
              <a:solidFill>
                <a:srgbClr val="FF0000"/>
              </a:solidFill>
              <a:latin typeface="ＭＳ 明朝" panose="02020609040205080304" pitchFamily="17" charset="-128"/>
              <a:ea typeface="ＭＳ 明朝" panose="02020609040205080304" pitchFamily="17" charset="-128"/>
            </a:rPr>
            <a:t>（</a:t>
          </a:r>
          <a:r>
            <a:rPr kumimoji="1" lang="en-US" altLang="ja-JP" sz="1400" b="1" u="sng">
              <a:solidFill>
                <a:srgbClr val="FF0000"/>
              </a:solidFill>
              <a:latin typeface="ＭＳ 明朝" panose="02020609040205080304" pitchFamily="17" charset="-128"/>
              <a:ea typeface="ＭＳ 明朝" panose="02020609040205080304" pitchFamily="17" charset="-128"/>
            </a:rPr>
            <a:t>R9</a:t>
          </a:r>
          <a:r>
            <a:rPr kumimoji="1" lang="ja-JP" altLang="en-US" sz="1400" b="1" u="sng">
              <a:solidFill>
                <a:srgbClr val="FF0000"/>
              </a:solidFill>
              <a:latin typeface="ＭＳ 明朝" panose="02020609040205080304" pitchFamily="17" charset="-128"/>
              <a:ea typeface="ＭＳ 明朝" panose="02020609040205080304" pitchFamily="17" charset="-128"/>
            </a:rPr>
            <a:t>に交付決定</a:t>
          </a:r>
          <a:r>
            <a:rPr kumimoji="1" lang="ja-JP" altLang="en-US" sz="1400" u="sng">
              <a:solidFill>
                <a:srgbClr val="FF0000"/>
              </a:solidFill>
              <a:latin typeface="ＭＳ 明朝" panose="02020609040205080304" pitchFamily="17" charset="-128"/>
              <a:ea typeface="ＭＳ 明朝" panose="02020609040205080304" pitchFamily="17" charset="-128"/>
            </a:rPr>
            <a:t>、</a:t>
          </a:r>
          <a:r>
            <a:rPr kumimoji="1" lang="en-US" altLang="ja-JP" sz="1400" u="sng">
              <a:solidFill>
                <a:srgbClr val="FF0000"/>
              </a:solidFill>
              <a:latin typeface="ＭＳ 明朝" panose="02020609040205080304" pitchFamily="17" charset="-128"/>
              <a:ea typeface="ＭＳ 明朝" panose="02020609040205080304" pitchFamily="17" charset="-128"/>
            </a:rPr>
            <a:t>R9</a:t>
          </a:r>
          <a:r>
            <a:rPr kumimoji="1" lang="ja-JP" altLang="en-US" sz="1400" u="sng">
              <a:solidFill>
                <a:srgbClr val="FF0000"/>
              </a:solidFill>
              <a:latin typeface="ＭＳ 明朝" panose="02020609040205080304" pitchFamily="17" charset="-128"/>
              <a:ea typeface="ＭＳ 明朝" panose="02020609040205080304" pitchFamily="17" charset="-128"/>
            </a:rPr>
            <a:t>年度内に工事完成、</a:t>
          </a:r>
          <a:r>
            <a:rPr kumimoji="1" lang="en-US" altLang="ja-JP" sz="1400" b="1" u="sng">
              <a:solidFill>
                <a:srgbClr val="FF0000"/>
              </a:solidFill>
              <a:latin typeface="ＭＳ 明朝" panose="02020609040205080304" pitchFamily="17" charset="-128"/>
              <a:ea typeface="ＭＳ 明朝" panose="02020609040205080304" pitchFamily="17" charset="-128"/>
            </a:rPr>
            <a:t>R10</a:t>
          </a:r>
          <a:r>
            <a:rPr kumimoji="1" lang="ja-JP" altLang="en-US" sz="1400" b="1" u="sng">
              <a:solidFill>
                <a:srgbClr val="FF0000"/>
              </a:solidFill>
              <a:latin typeface="ＭＳ 明朝" panose="02020609040205080304" pitchFamily="17" charset="-128"/>
              <a:ea typeface="ＭＳ 明朝" panose="02020609040205080304" pitchFamily="17" charset="-128"/>
            </a:rPr>
            <a:t>で設置認可</a:t>
          </a:r>
          <a:r>
            <a:rPr kumimoji="1" lang="ja-JP" altLang="en-US" sz="1400" u="sng">
              <a:solidFill>
                <a:srgbClr val="FF0000"/>
              </a:solidFill>
              <a:latin typeface="ＭＳ 明朝" panose="02020609040205080304" pitchFamily="17" charset="-128"/>
              <a:ea typeface="ＭＳ 明朝" panose="02020609040205080304" pitchFamily="17" charset="-128"/>
            </a:rPr>
            <a:t>の場合は</a:t>
          </a:r>
          <a:r>
            <a:rPr kumimoji="1" lang="en-US" altLang="ja-JP" sz="1400" u="sng">
              <a:solidFill>
                <a:srgbClr val="FF0000"/>
              </a:solidFill>
              <a:latin typeface="ＭＳ 明朝" panose="02020609040205080304" pitchFamily="17" charset="-128"/>
              <a:ea typeface="ＭＳ 明朝" panose="02020609040205080304" pitchFamily="17" charset="-128"/>
            </a:rPr>
            <a:t>R10</a:t>
          </a:r>
          <a:r>
            <a:rPr kumimoji="1" lang="ja-JP" altLang="en-US" sz="1400" u="sng">
              <a:solidFill>
                <a:srgbClr val="FF0000"/>
              </a:solidFill>
              <a:latin typeface="ＭＳ 明朝" panose="02020609040205080304" pitchFamily="17" charset="-128"/>
              <a:ea typeface="ＭＳ 明朝" panose="02020609040205080304" pitchFamily="17" charset="-128"/>
            </a:rPr>
            <a:t>に数字が計上されますが、</a:t>
          </a:r>
          <a:r>
            <a:rPr kumimoji="1" lang="en-US" altLang="ja-JP" sz="1400" b="1" u="sng">
              <a:solidFill>
                <a:srgbClr val="FF0000"/>
              </a:solidFill>
              <a:latin typeface="ＭＳ 明朝" panose="02020609040205080304" pitchFamily="17" charset="-128"/>
              <a:ea typeface="ＭＳ 明朝" panose="02020609040205080304" pitchFamily="17" charset="-128"/>
            </a:rPr>
            <a:t>R10</a:t>
          </a:r>
          <a:r>
            <a:rPr kumimoji="1" lang="ja-JP" altLang="en-US" sz="1400" b="1" u="sng">
              <a:solidFill>
                <a:srgbClr val="FF0000"/>
              </a:solidFill>
              <a:latin typeface="ＭＳ 明朝" panose="02020609040205080304" pitchFamily="17" charset="-128"/>
              <a:ea typeface="ＭＳ 明朝" panose="02020609040205080304" pitchFamily="17" charset="-128"/>
            </a:rPr>
            <a:t>の該当セルにメモで</a:t>
          </a:r>
          <a:r>
            <a:rPr kumimoji="1" lang="en-US" altLang="ja-JP" sz="1400" b="1" u="sng">
              <a:solidFill>
                <a:srgbClr val="FF0000"/>
              </a:solidFill>
              <a:latin typeface="ＭＳ 明朝" panose="02020609040205080304" pitchFamily="17" charset="-128"/>
              <a:ea typeface="ＭＳ 明朝" panose="02020609040205080304" pitchFamily="17" charset="-128"/>
            </a:rPr>
            <a:t>R9</a:t>
          </a:r>
          <a:r>
            <a:rPr kumimoji="1" lang="ja-JP" altLang="en-US" sz="1400" b="1" u="sng">
              <a:solidFill>
                <a:srgbClr val="FF0000"/>
              </a:solidFill>
              <a:latin typeface="ＭＳ 明朝" panose="02020609040205080304" pitchFamily="17" charset="-128"/>
              <a:ea typeface="ＭＳ 明朝" panose="02020609040205080304" pitchFamily="17" charset="-128"/>
            </a:rPr>
            <a:t>交付決定と記載</a:t>
          </a:r>
          <a:r>
            <a:rPr kumimoji="1" lang="ja-JP" altLang="en-US" sz="1400" u="sng">
              <a:solidFill>
                <a:srgbClr val="FF0000"/>
              </a:solidFill>
              <a:latin typeface="ＭＳ 明朝" panose="02020609040205080304" pitchFamily="17" charset="-128"/>
              <a:ea typeface="ＭＳ 明朝" panose="02020609040205080304" pitchFamily="17" charset="-128"/>
            </a:rPr>
            <a:t>してください。）</a:t>
          </a:r>
          <a:endParaRPr kumimoji="1" lang="en-US" altLang="ja-JP" sz="1400" u="sng">
            <a:solidFill>
              <a:srgbClr val="FF0000"/>
            </a:solidFill>
            <a:latin typeface="ＭＳ 明朝" panose="02020609040205080304" pitchFamily="17" charset="-128"/>
            <a:ea typeface="ＭＳ 明朝" panose="02020609040205080304" pitchFamily="17" charset="-128"/>
          </a:endParaRPr>
        </a:p>
        <a:p>
          <a:r>
            <a:rPr kumimoji="1" lang="ja-JP" altLang="en-US" sz="1400">
              <a:latin typeface="ＭＳ 明朝" panose="02020609040205080304" pitchFamily="17" charset="-128"/>
              <a:ea typeface="ＭＳ 明朝" panose="02020609040205080304" pitchFamily="17" charset="-128"/>
            </a:rPr>
            <a:t>○創設・増築については、介護保険事業計画及び老人保健福祉計画との整合性に留意すること。</a:t>
          </a:r>
          <a:endParaRPr kumimoji="1" lang="en-US" altLang="ja-JP" sz="1400">
            <a:latin typeface="ＭＳ 明朝" panose="02020609040205080304" pitchFamily="17" charset="-128"/>
            <a:ea typeface="ＭＳ 明朝" panose="02020609040205080304" pitchFamily="17" charset="-128"/>
          </a:endParaRPr>
        </a:p>
        <a:p>
          <a:r>
            <a:rPr kumimoji="1" lang="ja-JP" altLang="en-US" sz="1400">
              <a:latin typeface="ＭＳ 明朝" panose="02020609040205080304" pitchFamily="17" charset="-128"/>
              <a:ea typeface="ＭＳ 明朝" panose="02020609040205080304" pitchFamily="17" charset="-128"/>
            </a:rPr>
            <a:t>○今後の施設整備の概要を把握するものであり、国への交付金申請に係る計画については、別途照会する予定であること。</a:t>
          </a:r>
          <a:endParaRPr kumimoji="1" lang="en-US" altLang="ja-JP" sz="1400">
            <a:latin typeface="ＭＳ 明朝" panose="02020609040205080304" pitchFamily="17" charset="-128"/>
            <a:ea typeface="ＭＳ 明朝" panose="02020609040205080304" pitchFamily="17" charset="-128"/>
          </a:endParaRPr>
        </a:p>
        <a:p>
          <a:r>
            <a:rPr kumimoji="1" lang="ja-JP" altLang="en-US" sz="1400">
              <a:latin typeface="ＭＳ 明朝" panose="02020609040205080304" pitchFamily="17" charset="-128"/>
              <a:ea typeface="ＭＳ 明朝" panose="02020609040205080304" pitchFamily="17" charset="-128"/>
            </a:rPr>
            <a:t>　ただし、増額する場合は、他事業との関係で認められない場合があるので留意のこと。</a:t>
          </a:r>
          <a:endParaRPr kumimoji="1" lang="en-US" altLang="ja-JP" sz="1400">
            <a:latin typeface="ＭＳ 明朝" panose="02020609040205080304" pitchFamily="17" charset="-128"/>
            <a:ea typeface="ＭＳ 明朝" panose="02020609040205080304" pitchFamily="17"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Q66"/>
  <sheetViews>
    <sheetView tabSelected="1" topLeftCell="B1" workbookViewId="0">
      <selection activeCell="L9" sqref="L9"/>
    </sheetView>
  </sheetViews>
  <sheetFormatPr defaultColWidth="11" defaultRowHeight="37.5" customHeight="1" x14ac:dyDescent="0.15"/>
  <cols>
    <col min="1" max="1" width="1.625" customWidth="1"/>
    <col min="2" max="2" width="3.125" customWidth="1"/>
    <col min="3" max="3" width="8.5" style="203" customWidth="1"/>
    <col min="4" max="4" width="1.625" style="203" customWidth="1"/>
    <col min="5" max="5" width="16.875" style="203" customWidth="1"/>
    <col min="6" max="6" width="6.625" customWidth="1"/>
    <col min="7" max="16" width="9.625" customWidth="1"/>
    <col min="17" max="17" width="15.5" style="125" customWidth="1"/>
    <col min="18" max="257" width="8.875" customWidth="1"/>
  </cols>
  <sheetData>
    <row r="1" spans="2:17" ht="20.100000000000001" customHeight="1" x14ac:dyDescent="0.15">
      <c r="B1" s="1" t="s">
        <v>119</v>
      </c>
    </row>
    <row r="2" spans="2:17" ht="16.5" customHeight="1" x14ac:dyDescent="0.15">
      <c r="B2" s="1"/>
      <c r="O2" s="100" t="s">
        <v>207</v>
      </c>
      <c r="P2" s="101"/>
      <c r="Q2" s="154"/>
    </row>
    <row r="3" spans="2:17" ht="16.5" customHeight="1" thickBot="1" x14ac:dyDescent="0.2">
      <c r="I3" s="388"/>
      <c r="J3" s="388"/>
      <c r="K3" s="388"/>
      <c r="L3" s="388"/>
      <c r="M3" s="388"/>
      <c r="N3" s="388"/>
      <c r="O3" s="100" t="s">
        <v>113</v>
      </c>
      <c r="P3" s="101"/>
      <c r="Q3" s="155"/>
    </row>
    <row r="4" spans="2:17" ht="17.25" customHeight="1" x14ac:dyDescent="0.15">
      <c r="B4" s="408" t="s">
        <v>1</v>
      </c>
      <c r="C4" s="409"/>
      <c r="D4" s="409"/>
      <c r="E4" s="409"/>
      <c r="F4" s="390"/>
      <c r="G4" s="389" t="s">
        <v>235</v>
      </c>
      <c r="H4" s="390"/>
      <c r="I4" s="389" t="s">
        <v>236</v>
      </c>
      <c r="J4" s="390"/>
      <c r="K4" s="389" t="s">
        <v>237</v>
      </c>
      <c r="L4" s="390"/>
      <c r="M4" s="389" t="s">
        <v>238</v>
      </c>
      <c r="N4" s="390"/>
      <c r="O4" s="389" t="s">
        <v>41</v>
      </c>
      <c r="P4" s="390"/>
      <c r="Q4" s="404" t="s">
        <v>2</v>
      </c>
    </row>
    <row r="5" spans="2:17" ht="17.25" customHeight="1" x14ac:dyDescent="0.15">
      <c r="B5" s="410"/>
      <c r="C5" s="411"/>
      <c r="D5" s="411"/>
      <c r="E5" s="411"/>
      <c r="F5" s="412"/>
      <c r="G5" s="26" t="s">
        <v>40</v>
      </c>
      <c r="H5" s="26" t="s">
        <v>21</v>
      </c>
      <c r="I5" s="26" t="s">
        <v>25</v>
      </c>
      <c r="J5" s="26" t="s">
        <v>21</v>
      </c>
      <c r="K5" s="26" t="s">
        <v>25</v>
      </c>
      <c r="L5" s="26" t="s">
        <v>21</v>
      </c>
      <c r="M5" s="26" t="s">
        <v>25</v>
      </c>
      <c r="N5" s="26" t="s">
        <v>21</v>
      </c>
      <c r="O5" s="26" t="s">
        <v>26</v>
      </c>
      <c r="P5" s="26" t="s">
        <v>24</v>
      </c>
      <c r="Q5" s="405"/>
    </row>
    <row r="6" spans="2:17" ht="30" customHeight="1" x14ac:dyDescent="0.15">
      <c r="B6" s="406" t="s">
        <v>193</v>
      </c>
      <c r="C6" s="407"/>
      <c r="D6" s="407"/>
      <c r="E6" s="407"/>
      <c r="F6" s="132" t="s">
        <v>142</v>
      </c>
      <c r="G6" s="177">
        <f t="shared" ref="G6:N6" si="0">SUM(G7:G10)</f>
        <v>0</v>
      </c>
      <c r="H6" s="133">
        <f t="shared" si="0"/>
        <v>0</v>
      </c>
      <c r="I6" s="134">
        <f t="shared" si="0"/>
        <v>0</v>
      </c>
      <c r="J6" s="133">
        <f t="shared" si="0"/>
        <v>0</v>
      </c>
      <c r="K6" s="134">
        <f t="shared" si="0"/>
        <v>0</v>
      </c>
      <c r="L6" s="133">
        <f t="shared" si="0"/>
        <v>0</v>
      </c>
      <c r="M6" s="134">
        <f t="shared" si="0"/>
        <v>0</v>
      </c>
      <c r="N6" s="133">
        <f t="shared" si="0"/>
        <v>0</v>
      </c>
      <c r="O6" s="134">
        <f t="shared" ref="O6" si="1">SUM(M6,K6,I6,G6)</f>
        <v>0</v>
      </c>
      <c r="P6" s="133">
        <f t="shared" ref="P6:P14" si="2">SUM(N6,L6,J6,H6)</f>
        <v>0</v>
      </c>
      <c r="Q6" s="156"/>
    </row>
    <row r="7" spans="2:17" ht="30" customHeight="1" x14ac:dyDescent="0.15">
      <c r="B7" s="413" t="s">
        <v>20</v>
      </c>
      <c r="C7" s="383" t="s">
        <v>38</v>
      </c>
      <c r="D7" s="383"/>
      <c r="E7" s="383"/>
      <c r="F7" s="27" t="s">
        <v>27</v>
      </c>
      <c r="G7" s="174">
        <v>0</v>
      </c>
      <c r="H7" s="96">
        <v>0</v>
      </c>
      <c r="I7" s="97">
        <v>0</v>
      </c>
      <c r="J7" s="96">
        <v>0</v>
      </c>
      <c r="K7" s="97">
        <v>0</v>
      </c>
      <c r="L7" s="96">
        <v>0</v>
      </c>
      <c r="M7" s="97">
        <v>0</v>
      </c>
      <c r="N7" s="96">
        <v>0</v>
      </c>
      <c r="O7" s="16">
        <f t="shared" ref="O7:O18" si="3">SUM(M7,K7,I7,G7)</f>
        <v>0</v>
      </c>
      <c r="P7" s="15">
        <f t="shared" si="2"/>
        <v>0</v>
      </c>
      <c r="Q7" s="157"/>
    </row>
    <row r="8" spans="2:17" ht="30" customHeight="1" x14ac:dyDescent="0.15">
      <c r="B8" s="414"/>
      <c r="C8" s="383" t="s">
        <v>39</v>
      </c>
      <c r="D8" s="383"/>
      <c r="E8" s="383"/>
      <c r="F8" s="27" t="s">
        <v>143</v>
      </c>
      <c r="G8" s="174">
        <v>0</v>
      </c>
      <c r="H8" s="96">
        <v>0</v>
      </c>
      <c r="I8" s="97">
        <v>0</v>
      </c>
      <c r="J8" s="96">
        <v>0</v>
      </c>
      <c r="K8" s="97">
        <v>0</v>
      </c>
      <c r="L8" s="96">
        <v>0</v>
      </c>
      <c r="M8" s="97">
        <v>0</v>
      </c>
      <c r="N8" s="96">
        <v>0</v>
      </c>
      <c r="O8" s="16">
        <f t="shared" si="3"/>
        <v>0</v>
      </c>
      <c r="P8" s="15">
        <f t="shared" si="2"/>
        <v>0</v>
      </c>
      <c r="Q8" s="157"/>
    </row>
    <row r="9" spans="2:17" ht="30" customHeight="1" x14ac:dyDescent="0.15">
      <c r="B9" s="414"/>
      <c r="C9" s="383" t="s">
        <v>137</v>
      </c>
      <c r="D9" s="383"/>
      <c r="E9" s="383"/>
      <c r="F9" s="27" t="s">
        <v>191</v>
      </c>
      <c r="G9" s="174">
        <v>0</v>
      </c>
      <c r="H9" s="96">
        <v>0</v>
      </c>
      <c r="I9" s="97">
        <v>0</v>
      </c>
      <c r="J9" s="96">
        <v>0</v>
      </c>
      <c r="K9" s="97">
        <v>0</v>
      </c>
      <c r="L9" s="96">
        <v>0</v>
      </c>
      <c r="M9" s="97">
        <v>0</v>
      </c>
      <c r="N9" s="96">
        <v>0</v>
      </c>
      <c r="O9" s="16">
        <f t="shared" si="3"/>
        <v>0</v>
      </c>
      <c r="P9" s="15">
        <f t="shared" si="2"/>
        <v>0</v>
      </c>
      <c r="Q9" s="157"/>
    </row>
    <row r="10" spans="2:17" ht="30" customHeight="1" x14ac:dyDescent="0.15">
      <c r="B10" s="415"/>
      <c r="C10" s="383" t="s">
        <v>210</v>
      </c>
      <c r="D10" s="383"/>
      <c r="E10" s="383"/>
      <c r="F10" s="27" t="s">
        <v>192</v>
      </c>
      <c r="G10" s="174">
        <v>0</v>
      </c>
      <c r="H10" s="96">
        <v>0</v>
      </c>
      <c r="I10" s="97">
        <v>0</v>
      </c>
      <c r="J10" s="96">
        <v>0</v>
      </c>
      <c r="K10" s="97">
        <v>0</v>
      </c>
      <c r="L10" s="96">
        <v>0</v>
      </c>
      <c r="M10" s="97">
        <v>0</v>
      </c>
      <c r="N10" s="96">
        <v>0</v>
      </c>
      <c r="O10" s="16">
        <f t="shared" si="3"/>
        <v>0</v>
      </c>
      <c r="P10" s="15">
        <f t="shared" si="2"/>
        <v>0</v>
      </c>
      <c r="Q10" s="157"/>
    </row>
    <row r="11" spans="2:17" ht="30" customHeight="1" x14ac:dyDescent="0.15">
      <c r="B11" s="362" t="s">
        <v>152</v>
      </c>
      <c r="C11" s="363"/>
      <c r="D11" s="363"/>
      <c r="E11" s="363"/>
      <c r="F11" s="132" t="s">
        <v>144</v>
      </c>
      <c r="G11" s="177">
        <f>SUM(G12:G14)</f>
        <v>0</v>
      </c>
      <c r="H11" s="133">
        <f t="shared" ref="H11:N11" si="4">SUM(H12:H14)</f>
        <v>0</v>
      </c>
      <c r="I11" s="134">
        <f t="shared" si="4"/>
        <v>0</v>
      </c>
      <c r="J11" s="133">
        <f t="shared" si="4"/>
        <v>0</v>
      </c>
      <c r="K11" s="134">
        <f t="shared" si="4"/>
        <v>0</v>
      </c>
      <c r="L11" s="133">
        <f t="shared" si="4"/>
        <v>0</v>
      </c>
      <c r="M11" s="134">
        <f t="shared" si="4"/>
        <v>0</v>
      </c>
      <c r="N11" s="133">
        <f t="shared" si="4"/>
        <v>0</v>
      </c>
      <c r="O11" s="134">
        <f t="shared" si="3"/>
        <v>0</v>
      </c>
      <c r="P11" s="133">
        <f t="shared" si="2"/>
        <v>0</v>
      </c>
      <c r="Q11" s="156"/>
    </row>
    <row r="12" spans="2:17" ht="30" customHeight="1" x14ac:dyDescent="0.15">
      <c r="B12" s="369" t="s">
        <v>20</v>
      </c>
      <c r="C12" s="401" t="s">
        <v>38</v>
      </c>
      <c r="D12" s="402"/>
      <c r="E12" s="403"/>
      <c r="F12" s="27" t="s">
        <v>145</v>
      </c>
      <c r="G12" s="174">
        <v>0</v>
      </c>
      <c r="H12" s="96">
        <v>0</v>
      </c>
      <c r="I12" s="97">
        <v>0</v>
      </c>
      <c r="J12" s="96">
        <v>0</v>
      </c>
      <c r="K12" s="97">
        <v>0</v>
      </c>
      <c r="L12" s="96">
        <v>0</v>
      </c>
      <c r="M12" s="97">
        <v>0</v>
      </c>
      <c r="N12" s="96">
        <v>0</v>
      </c>
      <c r="O12" s="16">
        <f t="shared" si="3"/>
        <v>0</v>
      </c>
      <c r="P12" s="15">
        <f t="shared" si="2"/>
        <v>0</v>
      </c>
      <c r="Q12" s="157"/>
    </row>
    <row r="13" spans="2:17" ht="30" customHeight="1" x14ac:dyDescent="0.15">
      <c r="B13" s="369"/>
      <c r="C13" s="401" t="s">
        <v>39</v>
      </c>
      <c r="D13" s="402"/>
      <c r="E13" s="403"/>
      <c r="F13" s="27" t="s">
        <v>160</v>
      </c>
      <c r="G13" s="174">
        <v>0</v>
      </c>
      <c r="H13" s="96">
        <v>0</v>
      </c>
      <c r="I13" s="97">
        <v>0</v>
      </c>
      <c r="J13" s="96">
        <v>0</v>
      </c>
      <c r="K13" s="97">
        <v>0</v>
      </c>
      <c r="L13" s="96">
        <v>0</v>
      </c>
      <c r="M13" s="97">
        <v>0</v>
      </c>
      <c r="N13" s="96">
        <v>0</v>
      </c>
      <c r="O13" s="16">
        <f t="shared" si="3"/>
        <v>0</v>
      </c>
      <c r="P13" s="15">
        <f t="shared" si="2"/>
        <v>0</v>
      </c>
      <c r="Q13" s="157"/>
    </row>
    <row r="14" spans="2:17" ht="30" customHeight="1" x14ac:dyDescent="0.15">
      <c r="B14" s="369"/>
      <c r="C14" s="401" t="s">
        <v>138</v>
      </c>
      <c r="D14" s="402"/>
      <c r="E14" s="403"/>
      <c r="F14" s="27" t="s">
        <v>146</v>
      </c>
      <c r="G14" s="174">
        <v>0</v>
      </c>
      <c r="H14" s="96">
        <v>0</v>
      </c>
      <c r="I14" s="97">
        <v>0</v>
      </c>
      <c r="J14" s="96">
        <v>0</v>
      </c>
      <c r="K14" s="97">
        <v>0</v>
      </c>
      <c r="L14" s="96">
        <v>0</v>
      </c>
      <c r="M14" s="97">
        <v>0</v>
      </c>
      <c r="N14" s="96">
        <v>0</v>
      </c>
      <c r="O14" s="16">
        <f t="shared" si="3"/>
        <v>0</v>
      </c>
      <c r="P14" s="15">
        <f t="shared" si="2"/>
        <v>0</v>
      </c>
      <c r="Q14" s="157"/>
    </row>
    <row r="15" spans="2:17" ht="30" customHeight="1" x14ac:dyDescent="0.15">
      <c r="B15" s="406" t="s">
        <v>187</v>
      </c>
      <c r="C15" s="407"/>
      <c r="D15" s="407"/>
      <c r="E15" s="407"/>
      <c r="F15" s="132" t="s">
        <v>29</v>
      </c>
      <c r="G15" s="177">
        <f t="shared" ref="G15:N15" si="5">SUM(G16:G17)</f>
        <v>0</v>
      </c>
      <c r="H15" s="133">
        <f t="shared" si="5"/>
        <v>0</v>
      </c>
      <c r="I15" s="134">
        <f t="shared" si="5"/>
        <v>0</v>
      </c>
      <c r="J15" s="133">
        <f t="shared" si="5"/>
        <v>0</v>
      </c>
      <c r="K15" s="134">
        <f t="shared" si="5"/>
        <v>0</v>
      </c>
      <c r="L15" s="133">
        <f t="shared" si="5"/>
        <v>0</v>
      </c>
      <c r="M15" s="134">
        <f t="shared" si="5"/>
        <v>0</v>
      </c>
      <c r="N15" s="133">
        <f t="shared" si="5"/>
        <v>0</v>
      </c>
      <c r="O15" s="134">
        <f t="shared" si="3"/>
        <v>0</v>
      </c>
      <c r="P15" s="133">
        <f t="shared" ref="P15:P18" si="6">SUM(N15,L15,J15,H15)</f>
        <v>0</v>
      </c>
      <c r="Q15" s="156"/>
    </row>
    <row r="16" spans="2:17" ht="30" customHeight="1" x14ac:dyDescent="0.15">
      <c r="B16" s="369" t="s">
        <v>20</v>
      </c>
      <c r="C16" s="383" t="s">
        <v>38</v>
      </c>
      <c r="D16" s="383"/>
      <c r="E16" s="383"/>
      <c r="F16" s="29" t="s">
        <v>147</v>
      </c>
      <c r="G16" s="174">
        <v>0</v>
      </c>
      <c r="H16" s="96">
        <v>0</v>
      </c>
      <c r="I16" s="97">
        <v>0</v>
      </c>
      <c r="J16" s="96">
        <v>0</v>
      </c>
      <c r="K16" s="97">
        <v>0</v>
      </c>
      <c r="L16" s="96">
        <v>0</v>
      </c>
      <c r="M16" s="97">
        <v>0</v>
      </c>
      <c r="N16" s="96">
        <v>0</v>
      </c>
      <c r="O16" s="16">
        <f t="shared" si="3"/>
        <v>0</v>
      </c>
      <c r="P16" s="15">
        <f>SUM(N16,L16,J16,H16)</f>
        <v>0</v>
      </c>
      <c r="Q16" s="157"/>
    </row>
    <row r="17" spans="2:17" ht="30" customHeight="1" x14ac:dyDescent="0.15">
      <c r="B17" s="369"/>
      <c r="C17" s="383" t="s">
        <v>39</v>
      </c>
      <c r="D17" s="383"/>
      <c r="E17" s="383"/>
      <c r="F17" s="29" t="s">
        <v>161</v>
      </c>
      <c r="G17" s="174">
        <v>0</v>
      </c>
      <c r="H17" s="96">
        <v>0</v>
      </c>
      <c r="I17" s="97">
        <v>0</v>
      </c>
      <c r="J17" s="96">
        <v>0</v>
      </c>
      <c r="K17" s="97">
        <v>0</v>
      </c>
      <c r="L17" s="96">
        <v>0</v>
      </c>
      <c r="M17" s="97">
        <v>0</v>
      </c>
      <c r="N17" s="96">
        <v>0</v>
      </c>
      <c r="O17" s="16">
        <f t="shared" si="3"/>
        <v>0</v>
      </c>
      <c r="P17" s="15">
        <f>SUM(N17,L17,J17,H17)</f>
        <v>0</v>
      </c>
      <c r="Q17" s="157"/>
    </row>
    <row r="18" spans="2:17" ht="30" customHeight="1" x14ac:dyDescent="0.15">
      <c r="B18" s="385" t="s">
        <v>34</v>
      </c>
      <c r="C18" s="386"/>
      <c r="D18" s="386"/>
      <c r="E18" s="387"/>
      <c r="F18" s="135" t="s">
        <v>162</v>
      </c>
      <c r="G18" s="169">
        <v>0</v>
      </c>
      <c r="H18" s="136">
        <v>0</v>
      </c>
      <c r="I18" s="137">
        <v>0</v>
      </c>
      <c r="J18" s="136">
        <v>0</v>
      </c>
      <c r="K18" s="137">
        <v>0</v>
      </c>
      <c r="L18" s="136">
        <v>0</v>
      </c>
      <c r="M18" s="137">
        <v>0</v>
      </c>
      <c r="N18" s="136">
        <v>0</v>
      </c>
      <c r="O18" s="138">
        <f t="shared" si="3"/>
        <v>0</v>
      </c>
      <c r="P18" s="139">
        <f t="shared" si="6"/>
        <v>0</v>
      </c>
      <c r="Q18" s="158"/>
    </row>
    <row r="19" spans="2:17" ht="30" customHeight="1" x14ac:dyDescent="0.15">
      <c r="B19" s="362" t="s">
        <v>280</v>
      </c>
      <c r="C19" s="363"/>
      <c r="D19" s="363"/>
      <c r="E19" s="363"/>
      <c r="F19" s="135" t="s">
        <v>30</v>
      </c>
      <c r="G19" s="173">
        <f t="shared" ref="G19:P19" si="7">SUM(G20:G21)</f>
        <v>0</v>
      </c>
      <c r="H19" s="139">
        <f t="shared" si="7"/>
        <v>0</v>
      </c>
      <c r="I19" s="138">
        <f t="shared" si="7"/>
        <v>0</v>
      </c>
      <c r="J19" s="139">
        <f t="shared" si="7"/>
        <v>0</v>
      </c>
      <c r="K19" s="138">
        <f t="shared" si="7"/>
        <v>0</v>
      </c>
      <c r="L19" s="139">
        <f t="shared" si="7"/>
        <v>0</v>
      </c>
      <c r="M19" s="138">
        <f t="shared" si="7"/>
        <v>0</v>
      </c>
      <c r="N19" s="139">
        <f t="shared" si="7"/>
        <v>0</v>
      </c>
      <c r="O19" s="138">
        <f>SUM(O20:O21)</f>
        <v>0</v>
      </c>
      <c r="P19" s="139">
        <f t="shared" si="7"/>
        <v>0</v>
      </c>
      <c r="Q19" s="158"/>
    </row>
    <row r="20" spans="2:17" ht="30" customHeight="1" x14ac:dyDescent="0.15">
      <c r="B20" s="374" t="s">
        <v>20</v>
      </c>
      <c r="C20" s="383" t="s">
        <v>38</v>
      </c>
      <c r="D20" s="383"/>
      <c r="E20" s="383"/>
      <c r="F20" s="29" t="s">
        <v>31</v>
      </c>
      <c r="G20" s="174">
        <v>0</v>
      </c>
      <c r="H20" s="96">
        <v>0</v>
      </c>
      <c r="I20" s="97">
        <v>0</v>
      </c>
      <c r="J20" s="96">
        <v>0</v>
      </c>
      <c r="K20" s="97">
        <v>0</v>
      </c>
      <c r="L20" s="96">
        <v>0</v>
      </c>
      <c r="M20" s="97">
        <v>0</v>
      </c>
      <c r="N20" s="96">
        <v>0</v>
      </c>
      <c r="O20" s="16">
        <f>SUM(M20,K20,I20,G20)</f>
        <v>0</v>
      </c>
      <c r="P20" s="15">
        <f t="shared" ref="P20:P21" si="8">SUM(N20,L20,J20,H20)</f>
        <v>0</v>
      </c>
      <c r="Q20" s="157"/>
    </row>
    <row r="21" spans="2:17" ht="30" customHeight="1" x14ac:dyDescent="0.15">
      <c r="B21" s="374"/>
      <c r="C21" s="383" t="s">
        <v>39</v>
      </c>
      <c r="D21" s="383"/>
      <c r="E21" s="383"/>
      <c r="F21" s="29" t="s">
        <v>148</v>
      </c>
      <c r="G21" s="174">
        <v>0</v>
      </c>
      <c r="H21" s="96">
        <v>0</v>
      </c>
      <c r="I21" s="97">
        <v>0</v>
      </c>
      <c r="J21" s="96">
        <v>0</v>
      </c>
      <c r="K21" s="97">
        <v>0</v>
      </c>
      <c r="L21" s="96">
        <v>0</v>
      </c>
      <c r="M21" s="97">
        <v>0</v>
      </c>
      <c r="N21" s="96">
        <v>0</v>
      </c>
      <c r="O21" s="16">
        <f>SUM(M21,K21,I21,G21)</f>
        <v>0</v>
      </c>
      <c r="P21" s="15">
        <f t="shared" si="8"/>
        <v>0</v>
      </c>
      <c r="Q21" s="157"/>
    </row>
    <row r="22" spans="2:17" ht="30" customHeight="1" x14ac:dyDescent="0.15">
      <c r="B22" s="372" t="s">
        <v>279</v>
      </c>
      <c r="C22" s="373"/>
      <c r="D22" s="373"/>
      <c r="E22" s="373"/>
      <c r="F22" s="135" t="s">
        <v>163</v>
      </c>
      <c r="G22" s="309">
        <f t="shared" ref="G22:P22" si="9">SUM(G23:G24)</f>
        <v>0</v>
      </c>
      <c r="H22" s="192">
        <f t="shared" si="9"/>
        <v>0</v>
      </c>
      <c r="I22" s="193">
        <f t="shared" si="9"/>
        <v>0</v>
      </c>
      <c r="J22" s="192">
        <f t="shared" si="9"/>
        <v>0</v>
      </c>
      <c r="K22" s="193">
        <f t="shared" si="9"/>
        <v>0</v>
      </c>
      <c r="L22" s="192">
        <f t="shared" si="9"/>
        <v>0</v>
      </c>
      <c r="M22" s="193">
        <f t="shared" si="9"/>
        <v>0</v>
      </c>
      <c r="N22" s="192">
        <f t="shared" si="9"/>
        <v>0</v>
      </c>
      <c r="O22" s="138">
        <f>SUM(O23:O24)</f>
        <v>0</v>
      </c>
      <c r="P22" s="139">
        <f t="shared" si="9"/>
        <v>0</v>
      </c>
      <c r="Q22" s="158"/>
    </row>
    <row r="23" spans="2:17" ht="30" customHeight="1" x14ac:dyDescent="0.15">
      <c r="B23" s="374" t="s">
        <v>20</v>
      </c>
      <c r="C23" s="383" t="s">
        <v>38</v>
      </c>
      <c r="D23" s="383"/>
      <c r="E23" s="383"/>
      <c r="F23" s="29" t="s">
        <v>164</v>
      </c>
      <c r="G23" s="174">
        <v>0</v>
      </c>
      <c r="H23" s="96">
        <v>0</v>
      </c>
      <c r="I23" s="97">
        <v>0</v>
      </c>
      <c r="J23" s="96">
        <v>0</v>
      </c>
      <c r="K23" s="97">
        <v>0</v>
      </c>
      <c r="L23" s="96">
        <v>0</v>
      </c>
      <c r="M23" s="97">
        <v>0</v>
      </c>
      <c r="N23" s="96">
        <v>0</v>
      </c>
      <c r="O23" s="16">
        <f>SUM(M23,K23,I23,G23)</f>
        <v>0</v>
      </c>
      <c r="P23" s="15">
        <f t="shared" ref="P23:P24" si="10">SUM(N23,L23,J23,H23)</f>
        <v>0</v>
      </c>
      <c r="Q23" s="157"/>
    </row>
    <row r="24" spans="2:17" ht="30" customHeight="1" x14ac:dyDescent="0.15">
      <c r="B24" s="374"/>
      <c r="C24" s="383" t="s">
        <v>39</v>
      </c>
      <c r="D24" s="383"/>
      <c r="E24" s="383"/>
      <c r="F24" s="29" t="s">
        <v>150</v>
      </c>
      <c r="G24" s="174">
        <v>0</v>
      </c>
      <c r="H24" s="96">
        <v>0</v>
      </c>
      <c r="I24" s="97">
        <v>0</v>
      </c>
      <c r="J24" s="96">
        <v>0</v>
      </c>
      <c r="K24" s="97">
        <v>0</v>
      </c>
      <c r="L24" s="96">
        <v>0</v>
      </c>
      <c r="M24" s="97">
        <v>0</v>
      </c>
      <c r="N24" s="96">
        <v>0</v>
      </c>
      <c r="O24" s="16">
        <f>SUM(M24,K24,I24,G24)</f>
        <v>0</v>
      </c>
      <c r="P24" s="15">
        <f t="shared" si="10"/>
        <v>0</v>
      </c>
      <c r="Q24" s="157"/>
    </row>
    <row r="25" spans="2:17" ht="30" customHeight="1" x14ac:dyDescent="0.15">
      <c r="B25" s="372" t="s">
        <v>273</v>
      </c>
      <c r="C25" s="373"/>
      <c r="D25" s="373"/>
      <c r="E25" s="373"/>
      <c r="F25" s="135" t="s">
        <v>165</v>
      </c>
      <c r="G25" s="309">
        <f>SUM(G26:G27)</f>
        <v>0</v>
      </c>
      <c r="H25" s="192">
        <f t="shared" ref="H25:P25" si="11">SUM(H26:H27)</f>
        <v>0</v>
      </c>
      <c r="I25" s="193">
        <f t="shared" si="11"/>
        <v>0</v>
      </c>
      <c r="J25" s="192">
        <f t="shared" si="11"/>
        <v>0</v>
      </c>
      <c r="K25" s="193">
        <f t="shared" si="11"/>
        <v>0</v>
      </c>
      <c r="L25" s="192">
        <f t="shared" si="11"/>
        <v>0</v>
      </c>
      <c r="M25" s="193">
        <f t="shared" si="11"/>
        <v>0</v>
      </c>
      <c r="N25" s="192">
        <f t="shared" si="11"/>
        <v>0</v>
      </c>
      <c r="O25" s="138">
        <f>SUM(O26:O27)</f>
        <v>0</v>
      </c>
      <c r="P25" s="139">
        <f t="shared" si="11"/>
        <v>0</v>
      </c>
      <c r="Q25" s="158"/>
    </row>
    <row r="26" spans="2:17" ht="30" customHeight="1" x14ac:dyDescent="0.15">
      <c r="B26" s="374" t="s">
        <v>20</v>
      </c>
      <c r="C26" s="383" t="s">
        <v>38</v>
      </c>
      <c r="D26" s="383"/>
      <c r="E26" s="383"/>
      <c r="F26" s="29" t="s">
        <v>200</v>
      </c>
      <c r="G26" s="174">
        <v>0</v>
      </c>
      <c r="H26" s="96">
        <v>0</v>
      </c>
      <c r="I26" s="97">
        <v>0</v>
      </c>
      <c r="J26" s="96">
        <v>0</v>
      </c>
      <c r="K26" s="97">
        <v>0</v>
      </c>
      <c r="L26" s="96">
        <v>0</v>
      </c>
      <c r="M26" s="97">
        <v>0</v>
      </c>
      <c r="N26" s="96">
        <v>0</v>
      </c>
      <c r="O26" s="16">
        <f>SUM(M26,K26,I26,G26)</f>
        <v>0</v>
      </c>
      <c r="P26" s="15">
        <f>SUM(N26,L26,J26,H26)</f>
        <v>0</v>
      </c>
      <c r="Q26" s="157"/>
    </row>
    <row r="27" spans="2:17" ht="30" customHeight="1" thickBot="1" x14ac:dyDescent="0.2">
      <c r="B27" s="375"/>
      <c r="C27" s="384" t="s">
        <v>39</v>
      </c>
      <c r="D27" s="384"/>
      <c r="E27" s="384"/>
      <c r="F27" s="128" t="s">
        <v>201</v>
      </c>
      <c r="G27" s="178">
        <v>0</v>
      </c>
      <c r="H27" s="102">
        <v>0</v>
      </c>
      <c r="I27" s="103">
        <v>0</v>
      </c>
      <c r="J27" s="102">
        <v>0</v>
      </c>
      <c r="K27" s="103">
        <v>0</v>
      </c>
      <c r="L27" s="102">
        <v>0</v>
      </c>
      <c r="M27" s="103">
        <v>0</v>
      </c>
      <c r="N27" s="102">
        <v>0</v>
      </c>
      <c r="O27" s="19">
        <f>SUM(M27,K27,I27,G27)</f>
        <v>0</v>
      </c>
      <c r="P27" s="18">
        <f>SUM(N27,L27,J27,H27)</f>
        <v>0</v>
      </c>
      <c r="Q27" s="159"/>
    </row>
    <row r="28" spans="2:17" ht="30" customHeight="1" thickTop="1" x14ac:dyDescent="0.15">
      <c r="B28" s="376" t="s">
        <v>274</v>
      </c>
      <c r="C28" s="377"/>
      <c r="D28" s="378"/>
      <c r="E28" s="378"/>
      <c r="F28" s="140" t="s">
        <v>166</v>
      </c>
      <c r="G28" s="173">
        <f>SUM(G30,G32)</f>
        <v>0</v>
      </c>
      <c r="H28" s="139">
        <f t="shared" ref="H28:N28" si="12">SUM(H30,H32)</f>
        <v>0</v>
      </c>
      <c r="I28" s="138">
        <f t="shared" si="12"/>
        <v>0</v>
      </c>
      <c r="J28" s="139">
        <f t="shared" si="12"/>
        <v>0</v>
      </c>
      <c r="K28" s="138">
        <f t="shared" si="12"/>
        <v>0</v>
      </c>
      <c r="L28" s="139">
        <f t="shared" si="12"/>
        <v>0</v>
      </c>
      <c r="M28" s="138">
        <f t="shared" si="12"/>
        <v>0</v>
      </c>
      <c r="N28" s="139">
        <f t="shared" si="12"/>
        <v>0</v>
      </c>
      <c r="O28" s="138">
        <f>SUM(M28,K28,I28,G28)</f>
        <v>0</v>
      </c>
      <c r="P28" s="139">
        <f t="shared" ref="O28:P43" si="13">SUM(N28,L28,J28,H28)</f>
        <v>0</v>
      </c>
      <c r="Q28" s="158"/>
    </row>
    <row r="29" spans="2:17" ht="30" customHeight="1" x14ac:dyDescent="0.15">
      <c r="B29" s="30"/>
      <c r="C29" s="204"/>
      <c r="D29" s="361" t="s">
        <v>115</v>
      </c>
      <c r="E29" s="361"/>
      <c r="F29" s="28" t="s">
        <v>42</v>
      </c>
      <c r="G29" s="176">
        <f>SUM(G31,G33)</f>
        <v>0</v>
      </c>
      <c r="H29" s="25">
        <f>SUM(H31,H33)</f>
        <v>0</v>
      </c>
      <c r="I29" s="24">
        <f t="shared" ref="I29:N29" si="14">SUM(I31,I33)</f>
        <v>0</v>
      </c>
      <c r="J29" s="25">
        <f t="shared" si="14"/>
        <v>0</v>
      </c>
      <c r="K29" s="24">
        <f t="shared" si="14"/>
        <v>0</v>
      </c>
      <c r="L29" s="25">
        <f t="shared" si="14"/>
        <v>0</v>
      </c>
      <c r="M29" s="24">
        <f t="shared" si="14"/>
        <v>0</v>
      </c>
      <c r="N29" s="25">
        <f t="shared" si="14"/>
        <v>0</v>
      </c>
      <c r="O29" s="24">
        <f>SUM(M29,K29,I29,G29)</f>
        <v>0</v>
      </c>
      <c r="P29" s="25">
        <f t="shared" si="13"/>
        <v>0</v>
      </c>
      <c r="Q29" s="157"/>
    </row>
    <row r="30" spans="2:17" ht="30" customHeight="1" x14ac:dyDescent="0.15">
      <c r="B30" s="381" t="s">
        <v>18</v>
      </c>
      <c r="C30" s="359" t="s">
        <v>151</v>
      </c>
      <c r="D30" s="360"/>
      <c r="E30" s="360"/>
      <c r="F30" s="27" t="s">
        <v>167</v>
      </c>
      <c r="G30" s="174">
        <v>0</v>
      </c>
      <c r="H30" s="96">
        <v>0</v>
      </c>
      <c r="I30" s="97">
        <v>0</v>
      </c>
      <c r="J30" s="96">
        <v>0</v>
      </c>
      <c r="K30" s="97">
        <v>0</v>
      </c>
      <c r="L30" s="96">
        <v>0</v>
      </c>
      <c r="M30" s="97">
        <v>0</v>
      </c>
      <c r="N30" s="96">
        <v>0</v>
      </c>
      <c r="O30" s="16">
        <f>SUM(M30,K30,I30,G30)</f>
        <v>0</v>
      </c>
      <c r="P30" s="15">
        <f>SUM(N30,L30,J30,H30)</f>
        <v>0</v>
      </c>
      <c r="Q30" s="157"/>
    </row>
    <row r="31" spans="2:17" ht="30" customHeight="1" x14ac:dyDescent="0.15">
      <c r="B31" s="382"/>
      <c r="C31" s="205"/>
      <c r="D31" s="361" t="s">
        <v>115</v>
      </c>
      <c r="E31" s="361"/>
      <c r="F31" s="28" t="s">
        <v>42</v>
      </c>
      <c r="G31" s="172">
        <v>0</v>
      </c>
      <c r="H31" s="99">
        <v>0</v>
      </c>
      <c r="I31" s="98">
        <v>0</v>
      </c>
      <c r="J31" s="99">
        <v>0</v>
      </c>
      <c r="K31" s="98">
        <v>0</v>
      </c>
      <c r="L31" s="99">
        <v>0</v>
      </c>
      <c r="M31" s="98">
        <v>0</v>
      </c>
      <c r="N31" s="99">
        <v>0</v>
      </c>
      <c r="O31" s="24">
        <f t="shared" si="13"/>
        <v>0</v>
      </c>
      <c r="P31" s="25">
        <f>SUM(N31,L31,J31,H31)</f>
        <v>0</v>
      </c>
      <c r="Q31" s="157"/>
    </row>
    <row r="32" spans="2:17" ht="30" customHeight="1" x14ac:dyDescent="0.15">
      <c r="B32" s="382"/>
      <c r="C32" s="206" t="s">
        <v>19</v>
      </c>
      <c r="D32" s="207"/>
      <c r="E32" s="208"/>
      <c r="F32" s="27" t="s">
        <v>168</v>
      </c>
      <c r="G32" s="174">
        <v>0</v>
      </c>
      <c r="H32" s="96">
        <v>0</v>
      </c>
      <c r="I32" s="97">
        <v>0</v>
      </c>
      <c r="J32" s="96">
        <v>0</v>
      </c>
      <c r="K32" s="97">
        <v>0</v>
      </c>
      <c r="L32" s="96">
        <v>0</v>
      </c>
      <c r="M32" s="97">
        <v>0</v>
      </c>
      <c r="N32" s="96">
        <v>0</v>
      </c>
      <c r="O32" s="16">
        <f t="shared" ref="O32:O64" si="15">SUM(M32,K32,I32,G32)</f>
        <v>0</v>
      </c>
      <c r="P32" s="15">
        <f>SUM(N32,L32,J32,H32)</f>
        <v>0</v>
      </c>
      <c r="Q32" s="157"/>
    </row>
    <row r="33" spans="2:17" ht="30" customHeight="1" x14ac:dyDescent="0.15">
      <c r="B33" s="382"/>
      <c r="C33" s="209"/>
      <c r="D33" s="379" t="s">
        <v>115</v>
      </c>
      <c r="E33" s="380"/>
      <c r="F33" s="28" t="s">
        <v>42</v>
      </c>
      <c r="G33" s="172">
        <v>0</v>
      </c>
      <c r="H33" s="99">
        <v>0</v>
      </c>
      <c r="I33" s="98">
        <v>0</v>
      </c>
      <c r="J33" s="99">
        <v>0</v>
      </c>
      <c r="K33" s="98">
        <v>0</v>
      </c>
      <c r="L33" s="99">
        <v>0</v>
      </c>
      <c r="M33" s="98">
        <v>0</v>
      </c>
      <c r="N33" s="99">
        <v>0</v>
      </c>
      <c r="O33" s="24">
        <f t="shared" si="15"/>
        <v>0</v>
      </c>
      <c r="P33" s="25">
        <f>SUM(N33,L33,J33,H33)</f>
        <v>0</v>
      </c>
      <c r="Q33" s="157"/>
    </row>
    <row r="34" spans="2:17" ht="30" customHeight="1" x14ac:dyDescent="0.15">
      <c r="B34" s="370" t="s">
        <v>275</v>
      </c>
      <c r="C34" s="371"/>
      <c r="D34" s="371"/>
      <c r="E34" s="355"/>
      <c r="F34" s="141" t="s">
        <v>176</v>
      </c>
      <c r="G34" s="175">
        <f>SUM(G36,G38,G40,G42)</f>
        <v>0</v>
      </c>
      <c r="H34" s="142">
        <f t="shared" ref="H34:N34" si="16">SUM(H36,H38,H40,H42)</f>
        <v>0</v>
      </c>
      <c r="I34" s="143">
        <f t="shared" si="16"/>
        <v>0</v>
      </c>
      <c r="J34" s="142">
        <f t="shared" si="16"/>
        <v>0</v>
      </c>
      <c r="K34" s="143">
        <f t="shared" si="16"/>
        <v>0</v>
      </c>
      <c r="L34" s="142">
        <f t="shared" si="16"/>
        <v>0</v>
      </c>
      <c r="M34" s="305">
        <f t="shared" si="16"/>
        <v>0</v>
      </c>
      <c r="N34" s="142">
        <f t="shared" si="16"/>
        <v>0</v>
      </c>
      <c r="O34" s="143">
        <f t="shared" si="15"/>
        <v>0</v>
      </c>
      <c r="P34" s="142">
        <f t="shared" si="13"/>
        <v>0</v>
      </c>
      <c r="Q34" s="160"/>
    </row>
    <row r="35" spans="2:17" ht="30" customHeight="1" x14ac:dyDescent="0.15">
      <c r="B35" s="30"/>
      <c r="C35" s="210"/>
      <c r="D35" s="204"/>
      <c r="E35" s="211" t="s">
        <v>116</v>
      </c>
      <c r="F35" s="28" t="s">
        <v>28</v>
      </c>
      <c r="G35" s="176">
        <f>SUM(G37,G39,G41,G43)</f>
        <v>0</v>
      </c>
      <c r="H35" s="25">
        <f>SUM(H37,H39,H41,H43)</f>
        <v>0</v>
      </c>
      <c r="I35" s="24">
        <f t="shared" ref="I35:N35" si="17">SUM(I37,I39,I41,I43)</f>
        <v>0</v>
      </c>
      <c r="J35" s="25">
        <f t="shared" si="17"/>
        <v>0</v>
      </c>
      <c r="K35" s="24">
        <f t="shared" si="17"/>
        <v>0</v>
      </c>
      <c r="L35" s="25">
        <f t="shared" si="17"/>
        <v>0</v>
      </c>
      <c r="M35" s="24">
        <f t="shared" si="17"/>
        <v>0</v>
      </c>
      <c r="N35" s="25">
        <f t="shared" si="17"/>
        <v>0</v>
      </c>
      <c r="O35" s="24">
        <f t="shared" si="15"/>
        <v>0</v>
      </c>
      <c r="P35" s="25">
        <f t="shared" si="13"/>
        <v>0</v>
      </c>
      <c r="Q35" s="157"/>
    </row>
    <row r="36" spans="2:17" ht="30" customHeight="1" x14ac:dyDescent="0.15">
      <c r="B36" s="368" t="s">
        <v>4</v>
      </c>
      <c r="C36" s="356" t="s">
        <v>43</v>
      </c>
      <c r="D36" s="357"/>
      <c r="E36" s="358"/>
      <c r="F36" s="29" t="s">
        <v>169</v>
      </c>
      <c r="G36" s="174">
        <v>0</v>
      </c>
      <c r="H36" s="96">
        <v>0</v>
      </c>
      <c r="I36" s="97">
        <v>0</v>
      </c>
      <c r="J36" s="96">
        <v>0</v>
      </c>
      <c r="K36" s="97">
        <v>0</v>
      </c>
      <c r="L36" s="96">
        <v>0</v>
      </c>
      <c r="M36" s="97">
        <v>0</v>
      </c>
      <c r="N36" s="96">
        <v>0</v>
      </c>
      <c r="O36" s="16">
        <f t="shared" si="15"/>
        <v>0</v>
      </c>
      <c r="P36" s="15">
        <f t="shared" si="13"/>
        <v>0</v>
      </c>
      <c r="Q36" s="157"/>
    </row>
    <row r="37" spans="2:17" ht="30" customHeight="1" x14ac:dyDescent="0.15">
      <c r="B37" s="368"/>
      <c r="C37" s="212"/>
      <c r="D37" s="213"/>
      <c r="E37" s="211" t="s">
        <v>149</v>
      </c>
      <c r="F37" s="28" t="s">
        <v>28</v>
      </c>
      <c r="G37" s="172">
        <v>0</v>
      </c>
      <c r="H37" s="99">
        <v>0</v>
      </c>
      <c r="I37" s="98">
        <v>0</v>
      </c>
      <c r="J37" s="99">
        <v>0</v>
      </c>
      <c r="K37" s="98">
        <v>0</v>
      </c>
      <c r="L37" s="99">
        <v>0</v>
      </c>
      <c r="M37" s="98">
        <v>0</v>
      </c>
      <c r="N37" s="99">
        <v>0</v>
      </c>
      <c r="O37" s="24">
        <f t="shared" si="15"/>
        <v>0</v>
      </c>
      <c r="P37" s="25">
        <f t="shared" si="13"/>
        <v>0</v>
      </c>
      <c r="Q37" s="157"/>
    </row>
    <row r="38" spans="2:17" ht="30" customHeight="1" x14ac:dyDescent="0.15">
      <c r="B38" s="368"/>
      <c r="C38" s="364" t="s">
        <v>14</v>
      </c>
      <c r="D38" s="367" t="s">
        <v>114</v>
      </c>
      <c r="E38" s="361"/>
      <c r="F38" s="29" t="s">
        <v>170</v>
      </c>
      <c r="G38" s="174">
        <v>0</v>
      </c>
      <c r="H38" s="96">
        <v>0</v>
      </c>
      <c r="I38" s="97">
        <v>0</v>
      </c>
      <c r="J38" s="96">
        <v>0</v>
      </c>
      <c r="K38" s="97">
        <v>0</v>
      </c>
      <c r="L38" s="96">
        <v>0</v>
      </c>
      <c r="M38" s="97">
        <v>0</v>
      </c>
      <c r="N38" s="96">
        <v>0</v>
      </c>
      <c r="O38" s="16">
        <f t="shared" si="15"/>
        <v>0</v>
      </c>
      <c r="P38" s="15">
        <f t="shared" si="13"/>
        <v>0</v>
      </c>
      <c r="Q38" s="157"/>
    </row>
    <row r="39" spans="2:17" ht="30" customHeight="1" x14ac:dyDescent="0.15">
      <c r="B39" s="368"/>
      <c r="C39" s="365"/>
      <c r="D39" s="214"/>
      <c r="E39" s="211" t="s">
        <v>149</v>
      </c>
      <c r="F39" s="28" t="s">
        <v>28</v>
      </c>
      <c r="G39" s="172">
        <v>0</v>
      </c>
      <c r="H39" s="99">
        <v>0</v>
      </c>
      <c r="I39" s="98">
        <v>0</v>
      </c>
      <c r="J39" s="99">
        <v>0</v>
      </c>
      <c r="K39" s="98">
        <v>0</v>
      </c>
      <c r="L39" s="99">
        <v>0</v>
      </c>
      <c r="M39" s="98">
        <v>0</v>
      </c>
      <c r="N39" s="99">
        <v>0</v>
      </c>
      <c r="O39" s="24">
        <f t="shared" si="15"/>
        <v>0</v>
      </c>
      <c r="P39" s="25">
        <f t="shared" si="13"/>
        <v>0</v>
      </c>
      <c r="Q39" s="157"/>
    </row>
    <row r="40" spans="2:17" ht="30" customHeight="1" x14ac:dyDescent="0.15">
      <c r="B40" s="368"/>
      <c r="C40" s="365"/>
      <c r="D40" s="367" t="s">
        <v>23</v>
      </c>
      <c r="E40" s="361"/>
      <c r="F40" s="29" t="s">
        <v>228</v>
      </c>
      <c r="G40" s="174">
        <v>0</v>
      </c>
      <c r="H40" s="96">
        <v>0</v>
      </c>
      <c r="I40" s="97">
        <v>0</v>
      </c>
      <c r="J40" s="96">
        <v>0</v>
      </c>
      <c r="K40" s="97">
        <v>0</v>
      </c>
      <c r="L40" s="96">
        <v>0</v>
      </c>
      <c r="M40" s="97">
        <v>0</v>
      </c>
      <c r="N40" s="96">
        <v>0</v>
      </c>
      <c r="O40" s="16">
        <f t="shared" si="15"/>
        <v>0</v>
      </c>
      <c r="P40" s="15">
        <f t="shared" si="13"/>
        <v>0</v>
      </c>
      <c r="Q40" s="157"/>
    </row>
    <row r="41" spans="2:17" ht="30" customHeight="1" x14ac:dyDescent="0.15">
      <c r="B41" s="368"/>
      <c r="C41" s="366"/>
      <c r="D41" s="215"/>
      <c r="E41" s="211" t="s">
        <v>149</v>
      </c>
      <c r="F41" s="28" t="s">
        <v>28</v>
      </c>
      <c r="G41" s="172">
        <v>0</v>
      </c>
      <c r="H41" s="99">
        <v>0</v>
      </c>
      <c r="I41" s="98">
        <v>0</v>
      </c>
      <c r="J41" s="99">
        <v>0</v>
      </c>
      <c r="K41" s="98">
        <v>0</v>
      </c>
      <c r="L41" s="99">
        <v>0</v>
      </c>
      <c r="M41" s="98">
        <v>0</v>
      </c>
      <c r="N41" s="99">
        <v>0</v>
      </c>
      <c r="O41" s="24">
        <f t="shared" si="15"/>
        <v>0</v>
      </c>
      <c r="P41" s="25">
        <f t="shared" si="13"/>
        <v>0</v>
      </c>
      <c r="Q41" s="157"/>
    </row>
    <row r="42" spans="2:17" ht="30" customHeight="1" x14ac:dyDescent="0.15">
      <c r="B42" s="369"/>
      <c r="C42" s="356" t="s">
        <v>15</v>
      </c>
      <c r="D42" s="357"/>
      <c r="E42" s="358"/>
      <c r="F42" s="29" t="s">
        <v>229</v>
      </c>
      <c r="G42" s="174">
        <v>0</v>
      </c>
      <c r="H42" s="96">
        <v>0</v>
      </c>
      <c r="I42" s="97">
        <v>0</v>
      </c>
      <c r="J42" s="96">
        <v>0</v>
      </c>
      <c r="K42" s="97">
        <v>0</v>
      </c>
      <c r="L42" s="96">
        <v>0</v>
      </c>
      <c r="M42" s="97">
        <v>0</v>
      </c>
      <c r="N42" s="96">
        <v>0</v>
      </c>
      <c r="O42" s="16">
        <f t="shared" si="15"/>
        <v>0</v>
      </c>
      <c r="P42" s="15">
        <f t="shared" si="13"/>
        <v>0</v>
      </c>
      <c r="Q42" s="157"/>
    </row>
    <row r="43" spans="2:17" ht="30" customHeight="1" x14ac:dyDescent="0.15">
      <c r="B43" s="369"/>
      <c r="C43" s="216"/>
      <c r="D43" s="213"/>
      <c r="E43" s="211" t="s">
        <v>22</v>
      </c>
      <c r="F43" s="28" t="s">
        <v>28</v>
      </c>
      <c r="G43" s="172">
        <v>0</v>
      </c>
      <c r="H43" s="99">
        <v>0</v>
      </c>
      <c r="I43" s="98">
        <v>0</v>
      </c>
      <c r="J43" s="99">
        <v>0</v>
      </c>
      <c r="K43" s="98">
        <v>0</v>
      </c>
      <c r="L43" s="99">
        <v>0</v>
      </c>
      <c r="M43" s="98">
        <v>0</v>
      </c>
      <c r="N43" s="99">
        <v>0</v>
      </c>
      <c r="O43" s="24">
        <f t="shared" si="15"/>
        <v>0</v>
      </c>
      <c r="P43" s="25">
        <f t="shared" si="13"/>
        <v>0</v>
      </c>
      <c r="Q43" s="157"/>
    </row>
    <row r="44" spans="2:17" ht="30" customHeight="1" x14ac:dyDescent="0.15">
      <c r="B44" s="362" t="s">
        <v>276</v>
      </c>
      <c r="C44" s="363"/>
      <c r="D44" s="363"/>
      <c r="E44" s="363"/>
      <c r="F44" s="135" t="s">
        <v>177</v>
      </c>
      <c r="G44" s="173">
        <f>SUM(G45,G46,G47)</f>
        <v>0</v>
      </c>
      <c r="H44" s="139">
        <f t="shared" ref="H44:N44" si="18">SUM(H45,H46,H47)</f>
        <v>0</v>
      </c>
      <c r="I44" s="138">
        <f t="shared" si="18"/>
        <v>0</v>
      </c>
      <c r="J44" s="139">
        <f t="shared" si="18"/>
        <v>0</v>
      </c>
      <c r="K44" s="138">
        <f t="shared" si="18"/>
        <v>0</v>
      </c>
      <c r="L44" s="139">
        <f t="shared" si="18"/>
        <v>0</v>
      </c>
      <c r="M44" s="138">
        <f t="shared" si="18"/>
        <v>0</v>
      </c>
      <c r="N44" s="139">
        <f t="shared" si="18"/>
        <v>0</v>
      </c>
      <c r="O44" s="138">
        <f t="shared" si="15"/>
        <v>0</v>
      </c>
      <c r="P44" s="139">
        <f t="shared" ref="P44:P47" si="19">SUM(N44,L44,J44,H44)</f>
        <v>0</v>
      </c>
      <c r="Q44" s="158"/>
    </row>
    <row r="45" spans="2:17" ht="30" customHeight="1" x14ac:dyDescent="0.15">
      <c r="B45" s="369" t="s">
        <v>20</v>
      </c>
      <c r="C45" s="398" t="s">
        <v>43</v>
      </c>
      <c r="D45" s="399"/>
      <c r="E45" s="400"/>
      <c r="F45" s="29" t="s">
        <v>178</v>
      </c>
      <c r="G45" s="174">
        <v>0</v>
      </c>
      <c r="H45" s="96">
        <v>0</v>
      </c>
      <c r="I45" s="97">
        <v>0</v>
      </c>
      <c r="J45" s="96">
        <v>0</v>
      </c>
      <c r="K45" s="97">
        <v>0</v>
      </c>
      <c r="L45" s="96">
        <v>0</v>
      </c>
      <c r="M45" s="97">
        <v>0</v>
      </c>
      <c r="N45" s="96">
        <v>0</v>
      </c>
      <c r="O45" s="16">
        <f t="shared" si="15"/>
        <v>0</v>
      </c>
      <c r="P45" s="15">
        <f t="shared" si="19"/>
        <v>0</v>
      </c>
      <c r="Q45" s="157"/>
    </row>
    <row r="46" spans="2:17" ht="30" customHeight="1" x14ac:dyDescent="0.15">
      <c r="B46" s="369"/>
      <c r="C46" s="361" t="s">
        <v>14</v>
      </c>
      <c r="D46" s="361"/>
      <c r="E46" s="217" t="s">
        <v>114</v>
      </c>
      <c r="F46" s="29" t="s">
        <v>179</v>
      </c>
      <c r="G46" s="174">
        <v>0</v>
      </c>
      <c r="H46" s="96">
        <v>0</v>
      </c>
      <c r="I46" s="97">
        <v>0</v>
      </c>
      <c r="J46" s="96">
        <v>0</v>
      </c>
      <c r="K46" s="97">
        <v>0</v>
      </c>
      <c r="L46" s="96">
        <v>0</v>
      </c>
      <c r="M46" s="97">
        <v>0</v>
      </c>
      <c r="N46" s="96">
        <v>0</v>
      </c>
      <c r="O46" s="16">
        <f t="shared" si="15"/>
        <v>0</v>
      </c>
      <c r="P46" s="15">
        <f t="shared" si="19"/>
        <v>0</v>
      </c>
      <c r="Q46" s="157"/>
    </row>
    <row r="47" spans="2:17" ht="30" customHeight="1" x14ac:dyDescent="0.15">
      <c r="B47" s="369"/>
      <c r="C47" s="361"/>
      <c r="D47" s="361"/>
      <c r="E47" s="217" t="s">
        <v>23</v>
      </c>
      <c r="F47" s="29" t="s">
        <v>230</v>
      </c>
      <c r="G47" s="174">
        <v>0</v>
      </c>
      <c r="H47" s="96">
        <v>0</v>
      </c>
      <c r="I47" s="97">
        <v>0</v>
      </c>
      <c r="J47" s="96">
        <v>0</v>
      </c>
      <c r="K47" s="97">
        <v>0</v>
      </c>
      <c r="L47" s="96">
        <v>0</v>
      </c>
      <c r="M47" s="97">
        <v>0</v>
      </c>
      <c r="N47" s="96">
        <v>0</v>
      </c>
      <c r="O47" s="16">
        <f t="shared" si="15"/>
        <v>0</v>
      </c>
      <c r="P47" s="15">
        <f t="shared" si="19"/>
        <v>0</v>
      </c>
      <c r="Q47" s="157"/>
    </row>
    <row r="48" spans="2:17" ht="30" customHeight="1" x14ac:dyDescent="0.15">
      <c r="B48" s="354" t="s">
        <v>277</v>
      </c>
      <c r="C48" s="355"/>
      <c r="D48" s="355"/>
      <c r="E48" s="355"/>
      <c r="F48" s="144" t="s">
        <v>174</v>
      </c>
      <c r="G48" s="175">
        <f t="shared" ref="G48:M48" si="20">SUM(G49:G51)</f>
        <v>0</v>
      </c>
      <c r="H48" s="142">
        <f t="shared" si="20"/>
        <v>0</v>
      </c>
      <c r="I48" s="143">
        <f t="shared" si="20"/>
        <v>0</v>
      </c>
      <c r="J48" s="142">
        <f t="shared" si="20"/>
        <v>0</v>
      </c>
      <c r="K48" s="143">
        <f t="shared" si="20"/>
        <v>0</v>
      </c>
      <c r="L48" s="142">
        <f t="shared" si="20"/>
        <v>0</v>
      </c>
      <c r="M48" s="143">
        <f t="shared" si="20"/>
        <v>0</v>
      </c>
      <c r="N48" s="142">
        <f>SUM(N49:N51)</f>
        <v>0</v>
      </c>
      <c r="O48" s="143">
        <f t="shared" si="15"/>
        <v>0</v>
      </c>
      <c r="P48" s="142">
        <f t="shared" ref="P48:P55" si="21">SUM(N48,L48,J48,H48)</f>
        <v>0</v>
      </c>
      <c r="Q48" s="160"/>
    </row>
    <row r="49" spans="2:17" ht="30" customHeight="1" x14ac:dyDescent="0.15">
      <c r="B49" s="391" t="s">
        <v>44</v>
      </c>
      <c r="C49" s="397" t="s">
        <v>14</v>
      </c>
      <c r="D49" s="397"/>
      <c r="E49" s="215" t="s">
        <v>114</v>
      </c>
      <c r="F49" s="27" t="s">
        <v>180</v>
      </c>
      <c r="G49" s="97">
        <v>0</v>
      </c>
      <c r="H49" s="96">
        <v>0</v>
      </c>
      <c r="I49" s="97">
        <v>0</v>
      </c>
      <c r="J49" s="96">
        <v>0</v>
      </c>
      <c r="K49" s="97">
        <v>0</v>
      </c>
      <c r="L49" s="96">
        <v>0</v>
      </c>
      <c r="M49" s="97">
        <v>0</v>
      </c>
      <c r="N49" s="96">
        <v>0</v>
      </c>
      <c r="O49" s="16">
        <f t="shared" si="15"/>
        <v>0</v>
      </c>
      <c r="P49" s="15">
        <f t="shared" si="21"/>
        <v>0</v>
      </c>
      <c r="Q49" s="157"/>
    </row>
    <row r="50" spans="2:17" ht="30" customHeight="1" x14ac:dyDescent="0.15">
      <c r="B50" s="392"/>
      <c r="C50" s="361"/>
      <c r="D50" s="361"/>
      <c r="E50" s="217" t="s">
        <v>23</v>
      </c>
      <c r="F50" s="27" t="s">
        <v>231</v>
      </c>
      <c r="G50" s="97">
        <v>0</v>
      </c>
      <c r="H50" s="96">
        <v>0</v>
      </c>
      <c r="I50" s="97">
        <v>0</v>
      </c>
      <c r="J50" s="96">
        <v>0</v>
      </c>
      <c r="K50" s="97">
        <v>0</v>
      </c>
      <c r="L50" s="96">
        <v>0</v>
      </c>
      <c r="M50" s="97">
        <v>0</v>
      </c>
      <c r="N50" s="96">
        <v>0</v>
      </c>
      <c r="O50" s="16">
        <f t="shared" si="15"/>
        <v>0</v>
      </c>
      <c r="P50" s="15">
        <f t="shared" si="21"/>
        <v>0</v>
      </c>
      <c r="Q50" s="157"/>
    </row>
    <row r="51" spans="2:17" ht="30" customHeight="1" x14ac:dyDescent="0.15">
      <c r="B51" s="392"/>
      <c r="C51" s="356" t="s">
        <v>45</v>
      </c>
      <c r="D51" s="357"/>
      <c r="E51" s="358"/>
      <c r="F51" s="27" t="s">
        <v>232</v>
      </c>
      <c r="G51" s="97">
        <v>0</v>
      </c>
      <c r="H51" s="96">
        <v>0</v>
      </c>
      <c r="I51" s="97">
        <v>0</v>
      </c>
      <c r="J51" s="96">
        <v>0</v>
      </c>
      <c r="K51" s="97">
        <v>0</v>
      </c>
      <c r="L51" s="96">
        <v>0</v>
      </c>
      <c r="M51" s="97">
        <v>0</v>
      </c>
      <c r="N51" s="96">
        <v>0</v>
      </c>
      <c r="O51" s="16">
        <f t="shared" si="15"/>
        <v>0</v>
      </c>
      <c r="P51" s="15">
        <f t="shared" si="21"/>
        <v>0</v>
      </c>
      <c r="Q51" s="157"/>
    </row>
    <row r="52" spans="2:17" ht="30" customHeight="1" x14ac:dyDescent="0.15">
      <c r="B52" s="362" t="s">
        <v>278</v>
      </c>
      <c r="C52" s="363"/>
      <c r="D52" s="363"/>
      <c r="E52" s="363"/>
      <c r="F52" s="140" t="s">
        <v>181</v>
      </c>
      <c r="G52" s="138">
        <f>SUM(G53:G55)</f>
        <v>0</v>
      </c>
      <c r="H52" s="139">
        <f>SUM(H53:H55)</f>
        <v>0</v>
      </c>
      <c r="I52" s="138">
        <f t="shared" ref="I52:N52" si="22">SUM(I53:I55)</f>
        <v>0</v>
      </c>
      <c r="J52" s="139">
        <f t="shared" si="22"/>
        <v>0</v>
      </c>
      <c r="K52" s="138">
        <f t="shared" si="22"/>
        <v>0</v>
      </c>
      <c r="L52" s="139">
        <f t="shared" si="22"/>
        <v>0</v>
      </c>
      <c r="M52" s="138">
        <f t="shared" si="22"/>
        <v>0</v>
      </c>
      <c r="N52" s="139">
        <f t="shared" si="22"/>
        <v>0</v>
      </c>
      <c r="O52" s="138">
        <f t="shared" si="15"/>
        <v>0</v>
      </c>
      <c r="P52" s="139">
        <f t="shared" si="21"/>
        <v>0</v>
      </c>
      <c r="Q52" s="158"/>
    </row>
    <row r="53" spans="2:17" ht="30" customHeight="1" x14ac:dyDescent="0.15">
      <c r="B53" s="391" t="s">
        <v>44</v>
      </c>
      <c r="C53" s="361" t="s">
        <v>14</v>
      </c>
      <c r="D53" s="361"/>
      <c r="E53" s="217" t="s">
        <v>114</v>
      </c>
      <c r="F53" s="27" t="s">
        <v>182</v>
      </c>
      <c r="G53" s="97">
        <v>0</v>
      </c>
      <c r="H53" s="96">
        <v>0</v>
      </c>
      <c r="I53" s="97">
        <v>0</v>
      </c>
      <c r="J53" s="96">
        <v>0</v>
      </c>
      <c r="K53" s="97">
        <v>0</v>
      </c>
      <c r="L53" s="96">
        <v>0</v>
      </c>
      <c r="M53" s="97">
        <v>0</v>
      </c>
      <c r="N53" s="96">
        <v>0</v>
      </c>
      <c r="O53" s="16">
        <f t="shared" si="15"/>
        <v>0</v>
      </c>
      <c r="P53" s="15">
        <f t="shared" si="21"/>
        <v>0</v>
      </c>
      <c r="Q53" s="157"/>
    </row>
    <row r="54" spans="2:17" ht="30" customHeight="1" x14ac:dyDescent="0.15">
      <c r="B54" s="392"/>
      <c r="C54" s="361"/>
      <c r="D54" s="361"/>
      <c r="E54" s="217" t="s">
        <v>23</v>
      </c>
      <c r="F54" s="27" t="s">
        <v>233</v>
      </c>
      <c r="G54" s="97">
        <v>0</v>
      </c>
      <c r="H54" s="96">
        <v>0</v>
      </c>
      <c r="I54" s="97">
        <v>0</v>
      </c>
      <c r="J54" s="96">
        <v>0</v>
      </c>
      <c r="K54" s="97">
        <v>0</v>
      </c>
      <c r="L54" s="96">
        <v>0</v>
      </c>
      <c r="M54" s="97">
        <v>0</v>
      </c>
      <c r="N54" s="96">
        <v>0</v>
      </c>
      <c r="O54" s="16">
        <f t="shared" si="15"/>
        <v>0</v>
      </c>
      <c r="P54" s="15">
        <f t="shared" si="21"/>
        <v>0</v>
      </c>
      <c r="Q54" s="157"/>
    </row>
    <row r="55" spans="2:17" ht="30" customHeight="1" x14ac:dyDescent="0.15">
      <c r="B55" s="393"/>
      <c r="C55" s="394" t="s">
        <v>45</v>
      </c>
      <c r="D55" s="395"/>
      <c r="E55" s="396"/>
      <c r="F55" s="27" t="s">
        <v>234</v>
      </c>
      <c r="G55" s="97">
        <v>0</v>
      </c>
      <c r="H55" s="96">
        <v>0</v>
      </c>
      <c r="I55" s="97">
        <v>0</v>
      </c>
      <c r="J55" s="96">
        <v>0</v>
      </c>
      <c r="K55" s="97">
        <v>0</v>
      </c>
      <c r="L55" s="96">
        <v>0</v>
      </c>
      <c r="M55" s="97">
        <v>0</v>
      </c>
      <c r="N55" s="96">
        <v>0</v>
      </c>
      <c r="O55" s="16">
        <f t="shared" si="15"/>
        <v>0</v>
      </c>
      <c r="P55" s="15">
        <f t="shared" si="21"/>
        <v>0</v>
      </c>
      <c r="Q55" s="157"/>
    </row>
    <row r="56" spans="2:17" ht="30" customHeight="1" thickBot="1" x14ac:dyDescent="0.2">
      <c r="B56" s="350" t="s">
        <v>33</v>
      </c>
      <c r="C56" s="351"/>
      <c r="D56" s="351"/>
      <c r="E56" s="351"/>
      <c r="F56" s="163" t="s">
        <v>175</v>
      </c>
      <c r="G56" s="168">
        <v>0</v>
      </c>
      <c r="H56" s="164"/>
      <c r="I56" s="165">
        <v>0</v>
      </c>
      <c r="J56" s="164"/>
      <c r="K56" s="165">
        <v>0</v>
      </c>
      <c r="L56" s="164"/>
      <c r="M56" s="165">
        <v>0</v>
      </c>
      <c r="N56" s="164"/>
      <c r="O56" s="166">
        <f t="shared" si="15"/>
        <v>0</v>
      </c>
      <c r="P56" s="164"/>
      <c r="Q56" s="167"/>
    </row>
    <row r="57" spans="2:17" ht="30" customHeight="1" thickTop="1" x14ac:dyDescent="0.15">
      <c r="B57" s="354" t="s">
        <v>136</v>
      </c>
      <c r="C57" s="355"/>
      <c r="D57" s="355"/>
      <c r="E57" s="355"/>
      <c r="F57" s="144" t="s">
        <v>183</v>
      </c>
      <c r="G57" s="169">
        <v>0</v>
      </c>
      <c r="H57" s="145"/>
      <c r="I57" s="137">
        <v>0</v>
      </c>
      <c r="J57" s="145"/>
      <c r="K57" s="137">
        <v>0</v>
      </c>
      <c r="L57" s="145"/>
      <c r="M57" s="137">
        <v>0</v>
      </c>
      <c r="N57" s="145"/>
      <c r="O57" s="138">
        <f t="shared" si="15"/>
        <v>0</v>
      </c>
      <c r="P57" s="145"/>
      <c r="Q57" s="160"/>
    </row>
    <row r="58" spans="2:17" ht="30" customHeight="1" x14ac:dyDescent="0.15">
      <c r="B58" s="372" t="s">
        <v>13</v>
      </c>
      <c r="C58" s="373"/>
      <c r="D58" s="373"/>
      <c r="E58" s="373"/>
      <c r="F58" s="140" t="s">
        <v>184</v>
      </c>
      <c r="G58" s="169">
        <v>0</v>
      </c>
      <c r="H58" s="145"/>
      <c r="I58" s="137">
        <v>0</v>
      </c>
      <c r="J58" s="145"/>
      <c r="K58" s="137">
        <v>0</v>
      </c>
      <c r="L58" s="145"/>
      <c r="M58" s="137">
        <v>0</v>
      </c>
      <c r="N58" s="145"/>
      <c r="O58" s="138">
        <f t="shared" si="15"/>
        <v>0</v>
      </c>
      <c r="P58" s="145"/>
      <c r="Q58" s="160"/>
    </row>
    <row r="59" spans="2:17" ht="30" customHeight="1" x14ac:dyDescent="0.15">
      <c r="B59" s="372" t="s">
        <v>199</v>
      </c>
      <c r="C59" s="373"/>
      <c r="D59" s="373"/>
      <c r="E59" s="373"/>
      <c r="F59" s="140" t="s">
        <v>32</v>
      </c>
      <c r="G59" s="169">
        <v>0</v>
      </c>
      <c r="H59" s="191">
        <v>0</v>
      </c>
      <c r="I59" s="137">
        <v>0</v>
      </c>
      <c r="J59" s="191">
        <v>0</v>
      </c>
      <c r="K59" s="137">
        <v>0</v>
      </c>
      <c r="L59" s="191">
        <v>0</v>
      </c>
      <c r="M59" s="137">
        <v>0</v>
      </c>
      <c r="N59" s="191">
        <v>0</v>
      </c>
      <c r="O59" s="138">
        <f t="shared" si="15"/>
        <v>0</v>
      </c>
      <c r="P59" s="139">
        <f t="shared" ref="P59:P60" si="23">SUM(N59,L59,J59,H59)</f>
        <v>0</v>
      </c>
      <c r="Q59" s="158"/>
    </row>
    <row r="60" spans="2:17" ht="30" customHeight="1" x14ac:dyDescent="0.15">
      <c r="B60" s="362" t="s">
        <v>206</v>
      </c>
      <c r="C60" s="363"/>
      <c r="D60" s="363"/>
      <c r="E60" s="363"/>
      <c r="F60" s="140" t="s">
        <v>185</v>
      </c>
      <c r="G60" s="169">
        <v>0</v>
      </c>
      <c r="H60" s="191">
        <v>0</v>
      </c>
      <c r="I60" s="137">
        <v>0</v>
      </c>
      <c r="J60" s="191">
        <v>0</v>
      </c>
      <c r="K60" s="137">
        <v>0</v>
      </c>
      <c r="L60" s="191">
        <v>0</v>
      </c>
      <c r="M60" s="137">
        <v>0</v>
      </c>
      <c r="N60" s="191">
        <v>0</v>
      </c>
      <c r="O60" s="138">
        <f t="shared" si="15"/>
        <v>0</v>
      </c>
      <c r="P60" s="139">
        <f t="shared" si="23"/>
        <v>0</v>
      </c>
      <c r="Q60" s="158"/>
    </row>
    <row r="61" spans="2:17" ht="30" customHeight="1" x14ac:dyDescent="0.15">
      <c r="B61" s="372" t="s">
        <v>9</v>
      </c>
      <c r="C61" s="373"/>
      <c r="D61" s="373"/>
      <c r="E61" s="373"/>
      <c r="F61" s="140" t="s">
        <v>186</v>
      </c>
      <c r="G61" s="169">
        <v>0</v>
      </c>
      <c r="H61" s="145"/>
      <c r="I61" s="137">
        <v>0</v>
      </c>
      <c r="J61" s="145"/>
      <c r="K61" s="137">
        <v>0</v>
      </c>
      <c r="L61" s="145"/>
      <c r="M61" s="137">
        <v>0</v>
      </c>
      <c r="N61" s="145"/>
      <c r="O61" s="138">
        <f t="shared" si="15"/>
        <v>0</v>
      </c>
      <c r="P61" s="145"/>
      <c r="Q61" s="158"/>
    </row>
    <row r="62" spans="2:17" ht="30" customHeight="1" thickBot="1" x14ac:dyDescent="0.2">
      <c r="B62" s="346" t="s">
        <v>10</v>
      </c>
      <c r="C62" s="347"/>
      <c r="D62" s="347"/>
      <c r="E62" s="347"/>
      <c r="F62" s="146" t="s">
        <v>35</v>
      </c>
      <c r="G62" s="170">
        <v>0</v>
      </c>
      <c r="H62" s="147"/>
      <c r="I62" s="148">
        <v>0</v>
      </c>
      <c r="J62" s="147"/>
      <c r="K62" s="148">
        <v>0</v>
      </c>
      <c r="L62" s="147"/>
      <c r="M62" s="148">
        <v>0</v>
      </c>
      <c r="N62" s="147"/>
      <c r="O62" s="149">
        <f t="shared" si="15"/>
        <v>0</v>
      </c>
      <c r="P62" s="147"/>
      <c r="Q62" s="161"/>
    </row>
    <row r="63" spans="2:17" ht="30" customHeight="1" thickTop="1" x14ac:dyDescent="0.15">
      <c r="B63" s="348" t="s">
        <v>7</v>
      </c>
      <c r="C63" s="349"/>
      <c r="D63" s="349"/>
      <c r="E63" s="349"/>
      <c r="F63" s="150" t="s">
        <v>36</v>
      </c>
      <c r="G63" s="171">
        <v>0</v>
      </c>
      <c r="H63" s="151"/>
      <c r="I63" s="152">
        <v>0</v>
      </c>
      <c r="J63" s="151"/>
      <c r="K63" s="152">
        <v>0</v>
      </c>
      <c r="L63" s="151"/>
      <c r="M63" s="152">
        <v>0</v>
      </c>
      <c r="N63" s="151"/>
      <c r="O63" s="153">
        <f t="shared" si="15"/>
        <v>0</v>
      </c>
      <c r="P63" s="151"/>
      <c r="Q63" s="162"/>
    </row>
    <row r="64" spans="2:17" ht="30" customHeight="1" thickBot="1" x14ac:dyDescent="0.2">
      <c r="B64" s="352" t="s">
        <v>159</v>
      </c>
      <c r="C64" s="353"/>
      <c r="D64" s="353"/>
      <c r="E64" s="353"/>
      <c r="F64" s="342" t="s">
        <v>37</v>
      </c>
      <c r="G64" s="343">
        <v>0</v>
      </c>
      <c r="H64" s="344"/>
      <c r="I64" s="196">
        <v>0</v>
      </c>
      <c r="J64" s="344"/>
      <c r="K64" s="196">
        <v>0</v>
      </c>
      <c r="L64" s="344"/>
      <c r="M64" s="196">
        <v>0</v>
      </c>
      <c r="N64" s="344"/>
      <c r="O64" s="197">
        <f t="shared" si="15"/>
        <v>0</v>
      </c>
      <c r="P64" s="344"/>
      <c r="Q64" s="345"/>
    </row>
    <row r="65" spans="2:16" ht="10.5" customHeight="1" x14ac:dyDescent="0.15">
      <c r="B65" s="17"/>
      <c r="C65" s="218"/>
      <c r="D65" s="218"/>
      <c r="E65" s="218"/>
      <c r="F65" s="21"/>
      <c r="G65" s="22"/>
      <c r="H65" s="4"/>
      <c r="I65" s="23"/>
      <c r="J65" s="4"/>
      <c r="K65" s="23"/>
      <c r="L65" s="4"/>
      <c r="M65" s="23"/>
      <c r="N65" s="4"/>
      <c r="O65" s="23"/>
      <c r="P65" s="4"/>
    </row>
    <row r="66" spans="2:16" ht="30" customHeight="1" x14ac:dyDescent="0.15"/>
  </sheetData>
  <mergeCells count="70">
    <mergeCell ref="C13:E13"/>
    <mergeCell ref="B12:B14"/>
    <mergeCell ref="C17:E17"/>
    <mergeCell ref="Q4:Q5"/>
    <mergeCell ref="C12:E12"/>
    <mergeCell ref="B6:E6"/>
    <mergeCell ref="B11:E11"/>
    <mergeCell ref="O4:P4"/>
    <mergeCell ref="C10:E10"/>
    <mergeCell ref="B4:F5"/>
    <mergeCell ref="C9:E9"/>
    <mergeCell ref="B7:B10"/>
    <mergeCell ref="C7:E7"/>
    <mergeCell ref="C8:E8"/>
    <mergeCell ref="C14:E14"/>
    <mergeCell ref="B15:E15"/>
    <mergeCell ref="B52:E52"/>
    <mergeCell ref="B58:E58"/>
    <mergeCell ref="B61:E61"/>
    <mergeCell ref="C46:D47"/>
    <mergeCell ref="B53:B55"/>
    <mergeCell ref="B60:E60"/>
    <mergeCell ref="B59:E59"/>
    <mergeCell ref="C53:D54"/>
    <mergeCell ref="B48:E48"/>
    <mergeCell ref="C51:E51"/>
    <mergeCell ref="C55:E55"/>
    <mergeCell ref="B49:B51"/>
    <mergeCell ref="C49:D50"/>
    <mergeCell ref="B45:B47"/>
    <mergeCell ref="C45:E45"/>
    <mergeCell ref="I3:N3"/>
    <mergeCell ref="M4:N4"/>
    <mergeCell ref="K4:L4"/>
    <mergeCell ref="I4:J4"/>
    <mergeCell ref="G4:H4"/>
    <mergeCell ref="B16:B17"/>
    <mergeCell ref="C16:E16"/>
    <mergeCell ref="C23:E23"/>
    <mergeCell ref="C24:E24"/>
    <mergeCell ref="B18:E18"/>
    <mergeCell ref="B20:B21"/>
    <mergeCell ref="B23:B24"/>
    <mergeCell ref="C21:E21"/>
    <mergeCell ref="B22:E22"/>
    <mergeCell ref="B19:E19"/>
    <mergeCell ref="C20:E20"/>
    <mergeCell ref="B25:E25"/>
    <mergeCell ref="B26:B27"/>
    <mergeCell ref="D29:E29"/>
    <mergeCell ref="B28:E28"/>
    <mergeCell ref="D33:E33"/>
    <mergeCell ref="B30:B33"/>
    <mergeCell ref="C26:E26"/>
    <mergeCell ref="C27:E27"/>
    <mergeCell ref="C36:E36"/>
    <mergeCell ref="C30:E30"/>
    <mergeCell ref="C42:E42"/>
    <mergeCell ref="D31:E31"/>
    <mergeCell ref="B44:E44"/>
    <mergeCell ref="C38:C41"/>
    <mergeCell ref="D38:E38"/>
    <mergeCell ref="D40:E40"/>
    <mergeCell ref="B36:B43"/>
    <mergeCell ref="B34:E34"/>
    <mergeCell ref="B62:E62"/>
    <mergeCell ref="B63:E63"/>
    <mergeCell ref="B56:E56"/>
    <mergeCell ref="B64:E64"/>
    <mergeCell ref="B57:E57"/>
  </mergeCells>
  <phoneticPr fontId="2"/>
  <printOptions horizontalCentered="1"/>
  <pageMargins left="0.25" right="0.25" top="0.75" bottom="0.75" header="0.3" footer="0.3"/>
  <pageSetup paperSize="9" scale="62" fitToWidth="0" fitToHeight="2" orientation="portrait" r:id="rId1"/>
  <headerFooter alignWithMargins="0">
    <oddHeader>&amp;R別紙様式１</oddHeader>
  </headerFooter>
  <rowBreaks count="2" manualBreakCount="2">
    <brk id="37" max="16" man="1"/>
    <brk id="65" max="16"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44"/>
  <sheetViews>
    <sheetView zoomScaleNormal="100" workbookViewId="0">
      <selection activeCell="F4" sqref="F4:M5"/>
    </sheetView>
  </sheetViews>
  <sheetFormatPr defaultColWidth="11" defaultRowHeight="14.25" x14ac:dyDescent="0.15"/>
  <cols>
    <col min="1" max="1" width="1.875" customWidth="1"/>
    <col min="2" max="2" width="4.625" customWidth="1"/>
    <col min="3" max="3" width="2.375" customWidth="1"/>
    <col min="4" max="4" width="8.875" customWidth="1"/>
    <col min="5" max="5" width="13.875" customWidth="1"/>
    <col min="6" max="256" width="8.875" customWidth="1"/>
  </cols>
  <sheetData>
    <row r="1" spans="1:13" ht="18.75" x14ac:dyDescent="0.15">
      <c r="A1" s="88"/>
      <c r="B1" s="36"/>
      <c r="C1" s="431" t="s">
        <v>211</v>
      </c>
      <c r="D1" s="431"/>
      <c r="E1" s="431"/>
      <c r="F1" s="431"/>
      <c r="G1" s="431"/>
      <c r="H1" s="431"/>
      <c r="I1" s="431"/>
      <c r="J1" s="431"/>
      <c r="K1" s="431"/>
      <c r="L1" s="431"/>
      <c r="M1" s="431"/>
    </row>
    <row r="2" spans="1:13" ht="18.75" x14ac:dyDescent="0.15">
      <c r="B2" s="36"/>
      <c r="C2" s="38"/>
      <c r="D2" s="38"/>
      <c r="E2" s="38"/>
      <c r="F2" s="38"/>
      <c r="G2" s="38"/>
      <c r="H2" s="38"/>
      <c r="I2" s="38"/>
      <c r="J2" s="38"/>
      <c r="K2" s="80" t="str">
        <f>'別紙様式１（見込量集計表）〇〇市'!O2</f>
        <v>市 町 名：○　○　市（町）</v>
      </c>
      <c r="L2" s="38"/>
      <c r="M2" s="38"/>
    </row>
    <row r="3" spans="1:13" ht="15" thickBot="1" x14ac:dyDescent="0.2">
      <c r="B3" s="37" t="s">
        <v>49</v>
      </c>
      <c r="C3" s="36"/>
      <c r="D3" s="36"/>
      <c r="E3" s="36"/>
      <c r="F3" s="36"/>
      <c r="G3" s="36"/>
      <c r="H3" s="36"/>
      <c r="I3" s="36"/>
      <c r="J3" s="36"/>
      <c r="K3" s="36"/>
      <c r="L3" s="445" t="s">
        <v>50</v>
      </c>
      <c r="M3" s="445"/>
    </row>
    <row r="4" spans="1:13" ht="21.95" customHeight="1" x14ac:dyDescent="0.15">
      <c r="B4" s="448" t="s">
        <v>51</v>
      </c>
      <c r="C4" s="449"/>
      <c r="D4" s="449"/>
      <c r="E4" s="450"/>
      <c r="F4" s="437" t="s">
        <v>212</v>
      </c>
      <c r="G4" s="437" t="s">
        <v>213</v>
      </c>
      <c r="H4" s="437" t="s">
        <v>214</v>
      </c>
      <c r="I4" s="434" t="s">
        <v>52</v>
      </c>
      <c r="J4" s="435"/>
      <c r="K4" s="435"/>
      <c r="L4" s="436"/>
      <c r="M4" s="432" t="s">
        <v>218</v>
      </c>
    </row>
    <row r="5" spans="1:13" ht="21.95" customHeight="1" x14ac:dyDescent="0.15">
      <c r="B5" s="456"/>
      <c r="C5" s="457"/>
      <c r="D5" s="457"/>
      <c r="E5" s="458"/>
      <c r="F5" s="438"/>
      <c r="G5" s="438"/>
      <c r="H5" s="438"/>
      <c r="I5" s="90" t="s">
        <v>215</v>
      </c>
      <c r="J5" s="90" t="s">
        <v>216</v>
      </c>
      <c r="K5" s="90" t="s">
        <v>217</v>
      </c>
      <c r="L5" s="90" t="s">
        <v>127</v>
      </c>
      <c r="M5" s="433"/>
    </row>
    <row r="6" spans="1:13" ht="15" thickBot="1" x14ac:dyDescent="0.2">
      <c r="B6" s="451"/>
      <c r="C6" s="452"/>
      <c r="D6" s="452"/>
      <c r="E6" s="453"/>
      <c r="F6" s="91" t="s">
        <v>125</v>
      </c>
      <c r="G6" s="92" t="s">
        <v>21</v>
      </c>
      <c r="H6" s="92" t="s">
        <v>126</v>
      </c>
      <c r="I6" s="76" t="s">
        <v>21</v>
      </c>
      <c r="J6" s="76" t="s">
        <v>21</v>
      </c>
      <c r="K6" s="76" t="s">
        <v>21</v>
      </c>
      <c r="L6" s="76" t="s">
        <v>21</v>
      </c>
      <c r="M6" s="93" t="s">
        <v>126</v>
      </c>
    </row>
    <row r="7" spans="1:13" ht="21.95" customHeight="1" x14ac:dyDescent="0.15">
      <c r="B7" s="454" t="s">
        <v>53</v>
      </c>
      <c r="C7" s="425" t="s">
        <v>5</v>
      </c>
      <c r="D7" s="426"/>
      <c r="E7" s="427"/>
      <c r="F7" s="40">
        <f>SUM(F8:F9)</f>
        <v>0</v>
      </c>
      <c r="G7" s="40">
        <f t="shared" ref="G7:K7" si="0">SUM(G8:G9)</f>
        <v>0</v>
      </c>
      <c r="H7" s="40">
        <f t="shared" si="0"/>
        <v>0</v>
      </c>
      <c r="I7" s="40">
        <f t="shared" si="0"/>
        <v>0</v>
      </c>
      <c r="J7" s="40">
        <f t="shared" si="0"/>
        <v>0</v>
      </c>
      <c r="K7" s="40">
        <f t="shared" si="0"/>
        <v>0</v>
      </c>
      <c r="L7" s="40">
        <f>SUM(I7:K7)</f>
        <v>0</v>
      </c>
      <c r="M7" s="41">
        <f>SUM(L7,H7)</f>
        <v>0</v>
      </c>
    </row>
    <row r="8" spans="1:13" ht="21.95" customHeight="1" x14ac:dyDescent="0.15">
      <c r="B8" s="455"/>
      <c r="C8" s="104"/>
      <c r="D8" s="440" t="s">
        <v>69</v>
      </c>
      <c r="E8" s="441"/>
      <c r="F8" s="109">
        <v>0</v>
      </c>
      <c r="G8" s="77">
        <f>SUM('別紙様式１（見込量集計表）〇〇市'!H6)</f>
        <v>0</v>
      </c>
      <c r="H8" s="43">
        <f>SUM(F8:G8)</f>
        <v>0</v>
      </c>
      <c r="I8" s="43">
        <f>SUM('別紙様式１（見込量集計表）〇〇市'!J6)</f>
        <v>0</v>
      </c>
      <c r="J8" s="43">
        <f>SUM('別紙様式１（見込量集計表）〇〇市'!L6)</f>
        <v>0</v>
      </c>
      <c r="K8" s="43">
        <f>SUM('別紙様式１（見込量集計表）〇〇市'!N6)</f>
        <v>0</v>
      </c>
      <c r="L8" s="43">
        <f>SUM(I8:K8)</f>
        <v>0</v>
      </c>
      <c r="M8" s="44">
        <f>SUM(L8,H8)</f>
        <v>0</v>
      </c>
    </row>
    <row r="9" spans="1:13" ht="21.95" customHeight="1" x14ac:dyDescent="0.15">
      <c r="B9" s="455"/>
      <c r="C9" s="105"/>
      <c r="D9" s="487" t="s">
        <v>54</v>
      </c>
      <c r="E9" s="447"/>
      <c r="F9" s="109">
        <v>0</v>
      </c>
      <c r="G9" s="77">
        <f>'別紙様式１（見込量集計表）〇〇市'!H11</f>
        <v>0</v>
      </c>
      <c r="H9" s="43">
        <f>SUM(F9:G9)</f>
        <v>0</v>
      </c>
      <c r="I9" s="45">
        <f>'別紙様式１（見込量集計表）〇〇市'!J11</f>
        <v>0</v>
      </c>
      <c r="J9" s="45">
        <f>'別紙様式１（見込量集計表）〇〇市'!L11</f>
        <v>0</v>
      </c>
      <c r="K9" s="45">
        <f>'別紙様式１（見込量集計表）〇〇市'!N11</f>
        <v>0</v>
      </c>
      <c r="L9" s="43">
        <f t="shared" ref="L9:L11" si="1">SUM(I9:K9)</f>
        <v>0</v>
      </c>
      <c r="M9" s="44">
        <f>SUM(L9,H9)</f>
        <v>0</v>
      </c>
    </row>
    <row r="10" spans="1:13" ht="21.95" customHeight="1" x14ac:dyDescent="0.15">
      <c r="B10" s="455"/>
      <c r="C10" s="416" t="s">
        <v>55</v>
      </c>
      <c r="D10" s="417"/>
      <c r="E10" s="447"/>
      <c r="F10" s="110">
        <v>0</v>
      </c>
      <c r="G10" s="78">
        <f>'別紙様式１（見込量集計表）〇〇市'!H15+'別紙様式１（見込量集計表）〇〇市'!H18</f>
        <v>0</v>
      </c>
      <c r="H10" s="43">
        <f>SUM(F10:G10)</f>
        <v>0</v>
      </c>
      <c r="I10" s="43">
        <f>'別紙様式１（見込量集計表）〇〇市'!J15+'別紙様式１（見込量集計表）〇〇市'!J18</f>
        <v>0</v>
      </c>
      <c r="J10" s="43">
        <f>'別紙様式１（見込量集計表）〇〇市'!L15+'別紙様式１（見込量集計表）〇〇市'!L18</f>
        <v>0</v>
      </c>
      <c r="K10" s="43">
        <f>'別紙様式１（見込量集計表）〇〇市'!N15+'別紙様式１（見込量集計表）〇〇市'!N18</f>
        <v>0</v>
      </c>
      <c r="L10" s="43">
        <f t="shared" si="1"/>
        <v>0</v>
      </c>
      <c r="M10" s="44">
        <f>SUM(L10,H10)</f>
        <v>0</v>
      </c>
    </row>
    <row r="11" spans="1:13" ht="21.95" customHeight="1" thickBot="1" x14ac:dyDescent="0.2">
      <c r="B11" s="455"/>
      <c r="C11" s="459" t="s">
        <v>158</v>
      </c>
      <c r="D11" s="417"/>
      <c r="E11" s="447"/>
      <c r="F11" s="110">
        <v>0</v>
      </c>
      <c r="G11" s="78">
        <f>'別紙様式１（見込量集計表）〇〇市'!H19+'別紙様式１（見込量集計表）〇〇市'!H22</f>
        <v>0</v>
      </c>
      <c r="H11" s="43">
        <f>SUM(F11:G11)</f>
        <v>0</v>
      </c>
      <c r="I11" s="43">
        <f>'別紙様式１（見込量集計表）〇〇市'!J19+'別紙様式１（見込量集計表）〇〇市'!J22</f>
        <v>0</v>
      </c>
      <c r="J11" s="43">
        <f>'別紙様式１（見込量集計表）〇〇市'!L19+'別紙様式１（見込量集計表）〇〇市'!L22</f>
        <v>0</v>
      </c>
      <c r="K11" s="43">
        <f>'別紙様式１（見込量集計表）〇〇市'!N19+'別紙様式１（見込量集計表）〇〇市'!N22</f>
        <v>0</v>
      </c>
      <c r="L11" s="43">
        <f t="shared" si="1"/>
        <v>0</v>
      </c>
      <c r="M11" s="44">
        <f>SUM(L11,H11)</f>
        <v>0</v>
      </c>
    </row>
    <row r="12" spans="1:13" ht="21.95" customHeight="1" thickBot="1" x14ac:dyDescent="0.2">
      <c r="B12" s="484"/>
      <c r="C12" s="106" t="s">
        <v>56</v>
      </c>
      <c r="D12" s="107"/>
      <c r="E12" s="108"/>
      <c r="F12" s="47">
        <f>SUM(F10,F7,F11)</f>
        <v>0</v>
      </c>
      <c r="G12" s="47">
        <f t="shared" ref="G12:M12" si="2">SUM(G10,G7,G11)</f>
        <v>0</v>
      </c>
      <c r="H12" s="47">
        <f>SUM(H10,H7,H11)</f>
        <v>0</v>
      </c>
      <c r="I12" s="47">
        <f t="shared" si="2"/>
        <v>0</v>
      </c>
      <c r="J12" s="47">
        <f t="shared" si="2"/>
        <v>0</v>
      </c>
      <c r="K12" s="47">
        <f t="shared" si="2"/>
        <v>0</v>
      </c>
      <c r="L12" s="47">
        <f>SUM(L10,L7,L11)</f>
        <v>0</v>
      </c>
      <c r="M12" s="79">
        <f t="shared" si="2"/>
        <v>0</v>
      </c>
    </row>
    <row r="13" spans="1:13" ht="21.95" customHeight="1" x14ac:dyDescent="0.15">
      <c r="B13" s="454" t="s">
        <v>57</v>
      </c>
      <c r="C13" s="460" t="s">
        <v>58</v>
      </c>
      <c r="D13" s="461"/>
      <c r="E13" s="462"/>
      <c r="F13" s="109">
        <v>0</v>
      </c>
      <c r="G13" s="42">
        <f>'別紙様式１（見込量集計表）〇〇市'!H25</f>
        <v>0</v>
      </c>
      <c r="H13" s="43">
        <f>SUM(F13:G13)</f>
        <v>0</v>
      </c>
      <c r="I13" s="48">
        <f>'別紙様式１（見込量集計表）〇〇市'!J25</f>
        <v>0</v>
      </c>
      <c r="J13" s="48">
        <f>'別紙様式１（見込量集計表）〇〇市'!L25</f>
        <v>0</v>
      </c>
      <c r="K13" s="48">
        <f>'別紙様式１（見込量集計表）〇〇市'!N25</f>
        <v>0</v>
      </c>
      <c r="L13" s="43">
        <f>SUM(I13:K13)</f>
        <v>0</v>
      </c>
      <c r="M13" s="41">
        <f>SUM(L13,H13)</f>
        <v>0</v>
      </c>
    </row>
    <row r="14" spans="1:13" ht="21.95" customHeight="1" x14ac:dyDescent="0.15">
      <c r="B14" s="455"/>
      <c r="C14" s="442" t="s">
        <v>59</v>
      </c>
      <c r="D14" s="443"/>
      <c r="E14" s="444"/>
      <c r="F14" s="46">
        <f t="shared" ref="F14:K14" si="3">SUM(F15:F17)</f>
        <v>0</v>
      </c>
      <c r="G14" s="46">
        <f t="shared" si="3"/>
        <v>0</v>
      </c>
      <c r="H14" s="46">
        <f>SUM(H15:H17)</f>
        <v>0</v>
      </c>
      <c r="I14" s="46">
        <f t="shared" si="3"/>
        <v>0</v>
      </c>
      <c r="J14" s="46">
        <f t="shared" si="3"/>
        <v>0</v>
      </c>
      <c r="K14" s="46">
        <f t="shared" si="3"/>
        <v>0</v>
      </c>
      <c r="L14" s="43">
        <f>SUM(I14:K14)</f>
        <v>0</v>
      </c>
      <c r="M14" s="44">
        <f>SUM(L14,H14)</f>
        <v>0</v>
      </c>
    </row>
    <row r="15" spans="1:13" ht="21.95" customHeight="1" x14ac:dyDescent="0.15">
      <c r="B15" s="455"/>
      <c r="C15" s="49"/>
      <c r="D15" s="446" t="s">
        <v>114</v>
      </c>
      <c r="E15" s="447"/>
      <c r="F15" s="110">
        <v>0</v>
      </c>
      <c r="G15" s="46">
        <f>SUM('別紙様式１（見込量集計表）〇〇市'!H38,'別紙様式１（見込量集計表）〇〇市'!H46,'別紙様式１（見込量集計表）〇〇市'!H49,'別紙様式１（見込量集計表）〇〇市'!H53)</f>
        <v>0</v>
      </c>
      <c r="H15" s="43">
        <f>SUM(F15:G15)</f>
        <v>0</v>
      </c>
      <c r="I15" s="46">
        <f>SUM('別紙様式１（見込量集計表）〇〇市'!J38,'別紙様式１（見込量集計表）〇〇市'!J46,'別紙様式１（見込量集計表）〇〇市'!J49,'別紙様式１（見込量集計表）〇〇市'!J53)</f>
        <v>0</v>
      </c>
      <c r="J15" s="46">
        <f>SUM('別紙様式１（見込量集計表）〇〇市'!L38,'別紙様式１（見込量集計表）〇〇市'!L46,'別紙様式１（見込量集計表）〇〇市'!L49,'別紙様式１（見込量集計表）〇〇市'!L53)</f>
        <v>0</v>
      </c>
      <c r="K15" s="46">
        <f>SUM('別紙様式１（見込量集計表）〇〇市'!N38,'別紙様式１（見込量集計表）〇〇市'!N46,'別紙様式１（見込量集計表）〇〇市'!N49,'別紙様式１（見込量集計表）〇〇市'!N53)</f>
        <v>0</v>
      </c>
      <c r="L15" s="43">
        <f>SUM(I15:K15)</f>
        <v>0</v>
      </c>
      <c r="M15" s="44">
        <f>SUM(L15,H15)</f>
        <v>0</v>
      </c>
    </row>
    <row r="16" spans="1:13" ht="21.95" customHeight="1" x14ac:dyDescent="0.15">
      <c r="B16" s="455"/>
      <c r="C16" s="49"/>
      <c r="D16" s="487" t="s">
        <v>60</v>
      </c>
      <c r="E16" s="447"/>
      <c r="F16" s="110">
        <v>0</v>
      </c>
      <c r="G16" s="46">
        <f>SUM('別紙様式１（見込量集計表）〇〇市'!G40,'別紙様式１（見込量集計表）〇〇市'!G47,'別紙様式１（見込量集計表）〇〇市'!G50,'別紙様式１（見込量集計表）〇〇市'!G54)</f>
        <v>0</v>
      </c>
      <c r="H16" s="43">
        <f>SUM(F16:G16)</f>
        <v>0</v>
      </c>
      <c r="I16" s="46">
        <f>SUM('別紙様式１（見込量集計表）〇〇市'!J40,'別紙様式１（見込量集計表）〇〇市'!J47,'別紙様式１（見込量集計表）〇〇市'!J50,'別紙様式１（見込量集計表）〇〇市'!J54)</f>
        <v>0</v>
      </c>
      <c r="J16" s="46">
        <f>SUM('別紙様式１（見込量集計表）〇〇市'!L40,'別紙様式１（見込量集計表）〇〇市'!L47,'別紙様式１（見込量集計表）〇〇市'!L50,'別紙様式１（見込量集計表）〇〇市'!L54)</f>
        <v>0</v>
      </c>
      <c r="K16" s="46">
        <f>SUM('別紙様式１（見込量集計表）〇〇市'!N40,'別紙様式１（見込量集計表）〇〇市'!N47,'別紙様式１（見込量集計表）〇〇市'!N50,'別紙様式１（見込量集計表）〇〇市'!N54)</f>
        <v>0</v>
      </c>
      <c r="L16" s="43">
        <f>SUM(I16:K16)</f>
        <v>0</v>
      </c>
      <c r="M16" s="44">
        <f>SUM(L16,H16)</f>
        <v>0</v>
      </c>
    </row>
    <row r="17" spans="2:13" ht="21.95" customHeight="1" thickBot="1" x14ac:dyDescent="0.2">
      <c r="B17" s="455"/>
      <c r="C17" s="50"/>
      <c r="D17" s="485" t="s">
        <v>61</v>
      </c>
      <c r="E17" s="486"/>
      <c r="F17" s="111">
        <v>0</v>
      </c>
      <c r="G17" s="51">
        <f>SUM('別紙様式１（見込量集計表）〇〇市'!H42,'別紙様式１（見込量集計表）〇〇市'!H51,'別紙様式１（見込量集計表）〇〇市'!H55)</f>
        <v>0</v>
      </c>
      <c r="H17" s="51">
        <f>SUM(F17:G17)</f>
        <v>0</v>
      </c>
      <c r="I17" s="51">
        <f>SUM('別紙様式１（見込量集計表）〇〇市'!J42,'別紙様式１（見込量集計表）〇〇市'!J51,'別紙様式１（見込量集計表）〇〇市'!J55)</f>
        <v>0</v>
      </c>
      <c r="J17" s="51">
        <f>SUM('別紙様式１（見込量集計表）〇〇市'!L42,'別紙様式１（見込量集計表）〇〇市'!L51,'別紙様式１（見込量集計表）〇〇市'!L55)</f>
        <v>0</v>
      </c>
      <c r="K17" s="51">
        <f>SUM('別紙様式１（見込量集計表）〇〇市'!N42,'別紙様式１（見込量集計表）〇〇市'!N51,'別紙様式１（見込量集計表）〇〇市'!N55)</f>
        <v>0</v>
      </c>
      <c r="L17" s="51">
        <f>SUM(I17:K17)</f>
        <v>0</v>
      </c>
      <c r="M17" s="52">
        <f>SUM(L17,H17)</f>
        <v>0</v>
      </c>
    </row>
    <row r="18" spans="2:13" ht="21.95" customHeight="1" thickBot="1" x14ac:dyDescent="0.2">
      <c r="B18" s="455"/>
      <c r="C18" s="425" t="s">
        <v>56</v>
      </c>
      <c r="D18" s="426"/>
      <c r="E18" s="427"/>
      <c r="F18" s="53">
        <f>SUM(F13,F14)</f>
        <v>0</v>
      </c>
      <c r="G18" s="53">
        <f>SUM(G13,G14)</f>
        <v>0</v>
      </c>
      <c r="H18" s="53">
        <f t="shared" ref="H18:M18" si="4">SUM(H13,H14)</f>
        <v>0</v>
      </c>
      <c r="I18" s="53">
        <f t="shared" si="4"/>
        <v>0</v>
      </c>
      <c r="J18" s="53">
        <f t="shared" si="4"/>
        <v>0</v>
      </c>
      <c r="K18" s="53">
        <f t="shared" si="4"/>
        <v>0</v>
      </c>
      <c r="L18" s="53">
        <f t="shared" si="4"/>
        <v>0</v>
      </c>
      <c r="M18" s="54">
        <f t="shared" si="4"/>
        <v>0</v>
      </c>
    </row>
    <row r="19" spans="2:13" ht="21.95" customHeight="1" thickBot="1" x14ac:dyDescent="0.2">
      <c r="B19" s="488" t="s">
        <v>62</v>
      </c>
      <c r="C19" s="489"/>
      <c r="D19" s="489"/>
      <c r="E19" s="490"/>
      <c r="F19" s="47">
        <f>SUM(F18,F12)</f>
        <v>0</v>
      </c>
      <c r="G19" s="47">
        <f t="shared" ref="G19:M19" si="5">SUM(G18,G12)</f>
        <v>0</v>
      </c>
      <c r="H19" s="47">
        <f t="shared" si="5"/>
        <v>0</v>
      </c>
      <c r="I19" s="47">
        <f t="shared" si="5"/>
        <v>0</v>
      </c>
      <c r="J19" s="47">
        <f>SUM(J18,J12)</f>
        <v>0</v>
      </c>
      <c r="K19" s="47">
        <f t="shared" si="5"/>
        <v>0</v>
      </c>
      <c r="L19" s="47">
        <f t="shared" si="5"/>
        <v>0</v>
      </c>
      <c r="M19" s="79">
        <f t="shared" si="5"/>
        <v>0</v>
      </c>
    </row>
    <row r="20" spans="2:13" ht="21.95" customHeight="1" x14ac:dyDescent="0.15">
      <c r="B20" s="55"/>
      <c r="C20" s="55"/>
      <c r="D20" s="55"/>
      <c r="E20" s="55"/>
      <c r="F20" s="56"/>
      <c r="G20" s="56"/>
      <c r="H20" s="56"/>
      <c r="I20" s="56"/>
      <c r="J20" s="56"/>
      <c r="K20" s="56"/>
      <c r="L20" s="56"/>
      <c r="M20" s="57"/>
    </row>
    <row r="21" spans="2:13" ht="21.95" customHeight="1" thickBot="1" x14ac:dyDescent="0.2">
      <c r="B21" s="37" t="s">
        <v>63</v>
      </c>
      <c r="C21" s="36"/>
      <c r="D21" s="36"/>
      <c r="E21" s="36"/>
      <c r="F21" s="58"/>
      <c r="G21" s="58"/>
      <c r="H21" s="58"/>
      <c r="I21" s="58"/>
      <c r="J21" s="58"/>
      <c r="K21" s="58"/>
      <c r="L21" s="439"/>
      <c r="M21" s="439"/>
    </row>
    <row r="22" spans="2:13" ht="21.95" customHeight="1" x14ac:dyDescent="0.15">
      <c r="B22" s="448" t="s">
        <v>51</v>
      </c>
      <c r="C22" s="449"/>
      <c r="D22" s="449"/>
      <c r="E22" s="450"/>
      <c r="F22" s="437" t="s">
        <v>212</v>
      </c>
      <c r="G22" s="437" t="s">
        <v>213</v>
      </c>
      <c r="H22" s="437" t="s">
        <v>214</v>
      </c>
      <c r="I22" s="434" t="s">
        <v>52</v>
      </c>
      <c r="J22" s="435"/>
      <c r="K22" s="435"/>
      <c r="L22" s="436"/>
      <c r="M22" s="432" t="s">
        <v>218</v>
      </c>
    </row>
    <row r="23" spans="2:13" ht="21.95" customHeight="1" x14ac:dyDescent="0.15">
      <c r="B23" s="456"/>
      <c r="C23" s="457"/>
      <c r="D23" s="457"/>
      <c r="E23" s="458"/>
      <c r="F23" s="438"/>
      <c r="G23" s="438"/>
      <c r="H23" s="438"/>
      <c r="I23" s="90" t="s">
        <v>215</v>
      </c>
      <c r="J23" s="90" t="s">
        <v>216</v>
      </c>
      <c r="K23" s="90" t="s">
        <v>217</v>
      </c>
      <c r="L23" s="90" t="s">
        <v>127</v>
      </c>
      <c r="M23" s="433"/>
    </row>
    <row r="24" spans="2:13" ht="15" thickBot="1" x14ac:dyDescent="0.2">
      <c r="B24" s="451"/>
      <c r="C24" s="452"/>
      <c r="D24" s="452"/>
      <c r="E24" s="453"/>
      <c r="F24" s="91" t="s">
        <v>125</v>
      </c>
      <c r="G24" s="92" t="s">
        <v>21</v>
      </c>
      <c r="H24" s="92" t="s">
        <v>126</v>
      </c>
      <c r="I24" s="76" t="s">
        <v>21</v>
      </c>
      <c r="J24" s="76" t="s">
        <v>21</v>
      </c>
      <c r="K24" s="76" t="s">
        <v>21</v>
      </c>
      <c r="L24" s="76" t="s">
        <v>21</v>
      </c>
      <c r="M24" s="93" t="s">
        <v>126</v>
      </c>
    </row>
    <row r="25" spans="2:13" ht="21.95" customHeight="1" x14ac:dyDescent="0.15">
      <c r="B25" s="425" t="s">
        <v>64</v>
      </c>
      <c r="C25" s="426"/>
      <c r="D25" s="426"/>
      <c r="E25" s="427"/>
      <c r="F25" s="112">
        <v>0</v>
      </c>
      <c r="G25" s="59">
        <f>'別紙様式１（見込量集計表）〇〇市'!H28</f>
        <v>0</v>
      </c>
      <c r="H25" s="59">
        <f>SUM(F25:G25)</f>
        <v>0</v>
      </c>
      <c r="I25" s="59">
        <f>SUM('別紙様式１（見込量集計表）〇〇市'!J28)</f>
        <v>0</v>
      </c>
      <c r="J25" s="59">
        <f>SUM('別紙様式１（見込量集計表）〇〇市'!L28)</f>
        <v>0</v>
      </c>
      <c r="K25" s="59">
        <f>'別紙様式１（見込量集計表）〇〇市'!N28</f>
        <v>0</v>
      </c>
      <c r="L25" s="60">
        <f t="shared" ref="L25:L32" si="6">SUM(I25:K25)</f>
        <v>0</v>
      </c>
      <c r="M25" s="61">
        <f t="shared" ref="M25:M32" si="7">SUM(L25,H25)</f>
        <v>0</v>
      </c>
    </row>
    <row r="26" spans="2:13" ht="21.95" customHeight="1" thickBot="1" x14ac:dyDescent="0.2">
      <c r="B26" s="39"/>
      <c r="C26" s="478" t="s">
        <v>117</v>
      </c>
      <c r="D26" s="479"/>
      <c r="E26" s="480"/>
      <c r="F26" s="113">
        <v>0</v>
      </c>
      <c r="G26" s="62">
        <f>'別紙様式１（見込量集計表）〇〇市'!H32</f>
        <v>0</v>
      </c>
      <c r="H26" s="62">
        <f>SUM(F26:G26)</f>
        <v>0</v>
      </c>
      <c r="I26" s="62">
        <f>SUM('別紙様式１（見込量集計表）〇〇市'!J32)</f>
        <v>0</v>
      </c>
      <c r="J26" s="62">
        <f>SUM('別紙様式１（見込量集計表）〇〇市'!L32)</f>
        <v>0</v>
      </c>
      <c r="K26" s="62">
        <f>'別紙様式１（見込量集計表）〇〇市'!N32</f>
        <v>0</v>
      </c>
      <c r="L26" s="63">
        <f t="shared" si="6"/>
        <v>0</v>
      </c>
      <c r="M26" s="64">
        <f t="shared" si="7"/>
        <v>0</v>
      </c>
    </row>
    <row r="27" spans="2:13" ht="21.95" customHeight="1" thickBot="1" x14ac:dyDescent="0.2">
      <c r="B27" s="428" t="s">
        <v>65</v>
      </c>
      <c r="C27" s="429"/>
      <c r="D27" s="429"/>
      <c r="E27" s="430"/>
      <c r="F27" s="114">
        <v>0</v>
      </c>
      <c r="G27" s="65">
        <f>SUM('別紙様式１（見込量集計表）〇〇市'!H44)</f>
        <v>0</v>
      </c>
      <c r="H27" s="65">
        <f>SUM(F27:G27)</f>
        <v>0</v>
      </c>
      <c r="I27" s="65">
        <f>SUM('別紙様式１（見込量集計表）〇〇市'!J44)</f>
        <v>0</v>
      </c>
      <c r="J27" s="65">
        <f>'別紙様式１（見込量集計表）〇〇市'!L44</f>
        <v>0</v>
      </c>
      <c r="K27" s="65">
        <f>'別紙様式１（見込量集計表）〇〇市'!N44</f>
        <v>0</v>
      </c>
      <c r="L27" s="66">
        <f t="shared" si="6"/>
        <v>0</v>
      </c>
      <c r="M27" s="67">
        <f t="shared" si="7"/>
        <v>0</v>
      </c>
    </row>
    <row r="28" spans="2:13" ht="21.95" customHeight="1" x14ac:dyDescent="0.15">
      <c r="B28" s="425" t="s">
        <v>66</v>
      </c>
      <c r="C28" s="426"/>
      <c r="D28" s="426"/>
      <c r="E28" s="427"/>
      <c r="F28" s="115">
        <v>0</v>
      </c>
      <c r="G28" s="68">
        <f>SUM('別紙様式１（見込量集計表）〇〇市'!H34)</f>
        <v>0</v>
      </c>
      <c r="H28" s="68">
        <f t="shared" ref="H28:H32" si="8">SUM(F28:G28)</f>
        <v>0</v>
      </c>
      <c r="I28" s="68">
        <f>SUM('別紙様式１（見込量集計表）〇〇市'!J34)</f>
        <v>0</v>
      </c>
      <c r="J28" s="68">
        <f>SUM('別紙様式１（見込量集計表）〇〇市'!L34)</f>
        <v>0</v>
      </c>
      <c r="K28" s="68">
        <f>SUM('別紙様式１（見込量集計表）〇〇市'!N34)</f>
        <v>0</v>
      </c>
      <c r="L28" s="66">
        <f t="shared" si="6"/>
        <v>0</v>
      </c>
      <c r="M28" s="69">
        <f t="shared" si="7"/>
        <v>0</v>
      </c>
    </row>
    <row r="29" spans="2:13" ht="21.95" customHeight="1" thickBot="1" x14ac:dyDescent="0.2">
      <c r="B29" s="70"/>
      <c r="C29" s="422" t="s">
        <v>118</v>
      </c>
      <c r="D29" s="423"/>
      <c r="E29" s="424"/>
      <c r="F29" s="180">
        <v>0</v>
      </c>
      <c r="G29" s="71">
        <f>SUM('別紙様式１（見込量集計表）〇〇市'!H38,'別紙様式１（見込量集計表）〇〇市'!H40,'別紙様式１（見込量集計表）〇〇市'!H42)</f>
        <v>0</v>
      </c>
      <c r="H29" s="71">
        <f t="shared" si="8"/>
        <v>0</v>
      </c>
      <c r="I29" s="71">
        <f>SUM('別紙様式１（見込量集計表）〇〇市'!J38,'別紙様式１（見込量集計表）〇〇市'!J40,'別紙様式１（見込量集計表）〇〇市'!J42)</f>
        <v>0</v>
      </c>
      <c r="J29" s="71">
        <f>SUM('別紙様式１（見込量集計表）〇〇市'!L38,'別紙様式１（見込量集計表）〇〇市'!L40,'別紙様式１（見込量集計表）〇〇市'!L42)</f>
        <v>0</v>
      </c>
      <c r="K29" s="71">
        <f>SUM('別紙様式１（見込量集計表）〇〇市'!N38,'別紙様式１（見込量集計表）〇〇市'!N40,'別紙様式１（見込量集計表）〇〇市'!N42)</f>
        <v>0</v>
      </c>
      <c r="L29" s="71">
        <f t="shared" si="6"/>
        <v>0</v>
      </c>
      <c r="M29" s="181">
        <f t="shared" si="7"/>
        <v>0</v>
      </c>
    </row>
    <row r="30" spans="2:13" ht="21.95" customHeight="1" thickBot="1" x14ac:dyDescent="0.2">
      <c r="B30" s="474" t="s">
        <v>188</v>
      </c>
      <c r="C30" s="429"/>
      <c r="D30" s="429"/>
      <c r="E30" s="430"/>
      <c r="F30" s="182">
        <v>0</v>
      </c>
      <c r="G30" s="183">
        <f>'別紙様式１（見込量集計表）〇〇市'!H48</f>
        <v>0</v>
      </c>
      <c r="H30" s="183">
        <f t="shared" ref="H30:H31" si="9">SUM(F30:G30)</f>
        <v>0</v>
      </c>
      <c r="I30" s="183">
        <f>'別紙様式１（見込量集計表）〇〇市'!J48</f>
        <v>0</v>
      </c>
      <c r="J30" s="183">
        <f>'別紙様式１（見込量集計表）〇〇市'!L48</f>
        <v>0</v>
      </c>
      <c r="K30" s="183">
        <f>'別紙様式１（見込量集計表）〇〇市'!N48</f>
        <v>0</v>
      </c>
      <c r="L30" s="183">
        <f t="shared" ref="L30:L31" si="10">SUM(I30:K30)</f>
        <v>0</v>
      </c>
      <c r="M30" s="67">
        <f t="shared" ref="M30:M31" si="11">SUM(L30,H30)</f>
        <v>0</v>
      </c>
    </row>
    <row r="31" spans="2:13" ht="21.95" customHeight="1" thickBot="1" x14ac:dyDescent="0.2">
      <c r="B31" s="475" t="s">
        <v>189</v>
      </c>
      <c r="C31" s="476"/>
      <c r="D31" s="476"/>
      <c r="E31" s="477"/>
      <c r="F31" s="115">
        <v>0</v>
      </c>
      <c r="G31" s="68">
        <f>'別紙様式１（見込量集計表）〇〇市'!H52</f>
        <v>0</v>
      </c>
      <c r="H31" s="68">
        <f t="shared" si="9"/>
        <v>0</v>
      </c>
      <c r="I31" s="68">
        <f>'別紙様式１（見込量集計表）〇〇市'!J52</f>
        <v>0</v>
      </c>
      <c r="J31" s="68">
        <f>'別紙様式１（見込量集計表）〇〇市'!L52</f>
        <v>0</v>
      </c>
      <c r="K31" s="68">
        <f>'別紙様式１（見込量集計表）〇〇市'!N52</f>
        <v>0</v>
      </c>
      <c r="L31" s="179">
        <f t="shared" si="10"/>
        <v>0</v>
      </c>
      <c r="M31" s="69">
        <f t="shared" si="11"/>
        <v>0</v>
      </c>
    </row>
    <row r="32" spans="2:13" ht="21.95" customHeight="1" thickBot="1" x14ac:dyDescent="0.2">
      <c r="B32" s="428" t="s">
        <v>8</v>
      </c>
      <c r="C32" s="429"/>
      <c r="D32" s="429"/>
      <c r="E32" s="430"/>
      <c r="F32" s="116">
        <v>0</v>
      </c>
      <c r="G32" s="72">
        <f>SUM('別紙様式１（見込量集計表）〇〇市'!G56)</f>
        <v>0</v>
      </c>
      <c r="H32" s="72">
        <f t="shared" si="8"/>
        <v>0</v>
      </c>
      <c r="I32" s="72">
        <f>SUM('別紙様式１（見込量集計表）〇〇市'!I56)</f>
        <v>0</v>
      </c>
      <c r="J32" s="72">
        <f>SUM('別紙様式１（見込量集計表）〇〇市'!K56)</f>
        <v>0</v>
      </c>
      <c r="K32" s="72">
        <f>SUM('別紙様式１（見込量集計表）〇〇市'!M56)</f>
        <v>0</v>
      </c>
      <c r="L32" s="72">
        <f t="shared" si="6"/>
        <v>0</v>
      </c>
      <c r="M32" s="73">
        <f t="shared" si="7"/>
        <v>0</v>
      </c>
    </row>
    <row r="33" spans="2:13" ht="21.95" customHeight="1" x14ac:dyDescent="0.15"/>
    <row r="34" spans="2:13" ht="21.95" customHeight="1" thickBot="1" x14ac:dyDescent="0.2">
      <c r="B34" s="131" t="s">
        <v>205</v>
      </c>
      <c r="C34" s="36"/>
      <c r="D34" s="36"/>
      <c r="E34" s="36"/>
      <c r="F34" s="58"/>
      <c r="G34" s="58"/>
      <c r="H34" s="58"/>
      <c r="I34" s="58"/>
      <c r="J34" s="58"/>
      <c r="K34" s="58"/>
      <c r="L34" s="439" t="s">
        <v>67</v>
      </c>
      <c r="M34" s="439"/>
    </row>
    <row r="35" spans="2:13" ht="21.95" customHeight="1" x14ac:dyDescent="0.15">
      <c r="B35" s="448" t="s">
        <v>51</v>
      </c>
      <c r="C35" s="449"/>
      <c r="D35" s="449"/>
      <c r="E35" s="450"/>
      <c r="F35" s="463" t="s">
        <v>212</v>
      </c>
      <c r="G35" s="465" t="s">
        <v>213</v>
      </c>
      <c r="H35" s="465" t="s">
        <v>214</v>
      </c>
      <c r="I35" s="468" t="s">
        <v>52</v>
      </c>
      <c r="J35" s="469"/>
      <c r="K35" s="469"/>
      <c r="L35" s="470"/>
      <c r="M35" s="432" t="s">
        <v>218</v>
      </c>
    </row>
    <row r="36" spans="2:13" ht="21.95" customHeight="1" thickBot="1" x14ac:dyDescent="0.2">
      <c r="B36" s="451"/>
      <c r="C36" s="452"/>
      <c r="D36" s="452"/>
      <c r="E36" s="453"/>
      <c r="F36" s="464"/>
      <c r="G36" s="466"/>
      <c r="H36" s="466"/>
      <c r="I36" s="90" t="s">
        <v>215</v>
      </c>
      <c r="J36" s="90" t="s">
        <v>216</v>
      </c>
      <c r="K36" s="90" t="s">
        <v>217</v>
      </c>
      <c r="L36" s="90" t="s">
        <v>127</v>
      </c>
      <c r="M36" s="467"/>
    </row>
    <row r="37" spans="2:13" ht="21.95" customHeight="1" x14ac:dyDescent="0.15">
      <c r="B37" s="481" t="s">
        <v>171</v>
      </c>
      <c r="C37" s="482"/>
      <c r="D37" s="482"/>
      <c r="E37" s="483"/>
      <c r="F37" s="199">
        <v>0</v>
      </c>
      <c r="G37" s="74">
        <f>SUM('別紙様式１（見込量集計表）〇〇市'!G57)</f>
        <v>0</v>
      </c>
      <c r="H37" s="82"/>
      <c r="I37" s="74">
        <f>SUM('別紙様式１（見込量集計表）〇〇市'!I57)</f>
        <v>0</v>
      </c>
      <c r="J37" s="74">
        <f>SUM('別紙様式１（見込量集計表）〇〇市'!K57)</f>
        <v>0</v>
      </c>
      <c r="K37" s="74">
        <f>SUM('別紙様式１（見込量集計表）〇〇市'!M57)</f>
        <v>0</v>
      </c>
      <c r="L37" s="40">
        <f t="shared" ref="L37:L42" si="12">SUM(I37:K37)</f>
        <v>0</v>
      </c>
      <c r="M37" s="85"/>
    </row>
    <row r="38" spans="2:13" ht="21.95" customHeight="1" x14ac:dyDescent="0.15">
      <c r="B38" s="471" t="s">
        <v>128</v>
      </c>
      <c r="C38" s="472"/>
      <c r="D38" s="472"/>
      <c r="E38" s="473"/>
      <c r="F38" s="200">
        <v>0</v>
      </c>
      <c r="G38" s="75">
        <f>SUM('別紙様式１（見込量集計表）〇〇市'!G58)</f>
        <v>0</v>
      </c>
      <c r="H38" s="83"/>
      <c r="I38" s="75">
        <f>SUM('別紙様式１（見込量集計表）〇〇市'!I58)</f>
        <v>0</v>
      </c>
      <c r="J38" s="75">
        <f>SUM('別紙様式１（見込量集計表）〇〇市'!K58)</f>
        <v>0</v>
      </c>
      <c r="K38" s="75">
        <f>SUM('別紙様式１（見込量集計表）〇〇市'!M58)</f>
        <v>0</v>
      </c>
      <c r="L38" s="43">
        <f t="shared" si="12"/>
        <v>0</v>
      </c>
      <c r="M38" s="86"/>
    </row>
    <row r="39" spans="2:13" ht="21.95" customHeight="1" x14ac:dyDescent="0.15">
      <c r="B39" s="471" t="s">
        <v>172</v>
      </c>
      <c r="C39" s="472"/>
      <c r="D39" s="472"/>
      <c r="E39" s="473"/>
      <c r="F39" s="200">
        <v>0</v>
      </c>
      <c r="G39" s="75">
        <f>SUM('別紙様式１（見込量集計表）〇〇市'!G59)</f>
        <v>0</v>
      </c>
      <c r="H39" s="83"/>
      <c r="I39" s="75">
        <f>SUM('別紙様式１（見込量集計表）〇〇市'!I59)</f>
        <v>0</v>
      </c>
      <c r="J39" s="75">
        <f>SUM('別紙様式１（見込量集計表）〇〇市'!K59)</f>
        <v>0</v>
      </c>
      <c r="K39" s="75">
        <f>SUM('別紙様式１（見込量集計表）〇〇市'!M59)</f>
        <v>0</v>
      </c>
      <c r="L39" s="43">
        <f t="shared" si="12"/>
        <v>0</v>
      </c>
      <c r="M39" s="86"/>
    </row>
    <row r="40" spans="2:13" ht="21.95" customHeight="1" x14ac:dyDescent="0.15">
      <c r="B40" s="471" t="s">
        <v>173</v>
      </c>
      <c r="C40" s="472"/>
      <c r="D40" s="472"/>
      <c r="E40" s="473"/>
      <c r="F40" s="200">
        <v>0</v>
      </c>
      <c r="G40" s="75">
        <f>SUM('別紙様式１（見込量集計表）〇〇市'!G60)</f>
        <v>0</v>
      </c>
      <c r="H40" s="83"/>
      <c r="I40" s="75">
        <f>SUM('別紙様式１（見込量集計表）〇〇市'!I60)</f>
        <v>0</v>
      </c>
      <c r="J40" s="75">
        <f>SUM('別紙様式１（見込量集計表）〇〇市'!K60)</f>
        <v>0</v>
      </c>
      <c r="K40" s="75">
        <f>SUM('別紙様式１（見込量集計表）〇〇市'!M60)</f>
        <v>0</v>
      </c>
      <c r="L40" s="43">
        <f t="shared" si="12"/>
        <v>0</v>
      </c>
      <c r="M40" s="86"/>
    </row>
    <row r="41" spans="2:13" ht="21.95" customHeight="1" x14ac:dyDescent="0.15">
      <c r="B41" s="416" t="s">
        <v>9</v>
      </c>
      <c r="C41" s="417"/>
      <c r="D41" s="417"/>
      <c r="E41" s="418"/>
      <c r="F41" s="201">
        <v>0</v>
      </c>
      <c r="G41" s="306">
        <f>SUM('別紙様式１（見込量集計表）〇〇市'!G61)</f>
        <v>0</v>
      </c>
      <c r="H41" s="307"/>
      <c r="I41" s="306">
        <f>SUM('別紙様式１（見込量集計表）〇〇市'!I61)</f>
        <v>0</v>
      </c>
      <c r="J41" s="306">
        <f>SUM('別紙様式１（見込量集計表）〇〇市'!K61)</f>
        <v>0</v>
      </c>
      <c r="K41" s="306">
        <f>SUM('別紙様式１（見込量集計表）〇〇市'!M61)</f>
        <v>0</v>
      </c>
      <c r="L41" s="48">
        <f t="shared" si="12"/>
        <v>0</v>
      </c>
      <c r="M41" s="94"/>
    </row>
    <row r="42" spans="2:13" ht="21.95" customHeight="1" x14ac:dyDescent="0.15">
      <c r="B42" s="416" t="s">
        <v>68</v>
      </c>
      <c r="C42" s="417"/>
      <c r="D42" s="417"/>
      <c r="E42" s="418"/>
      <c r="F42" s="200">
        <v>0</v>
      </c>
      <c r="G42" s="75">
        <f>SUM('別紙様式１（見込量集計表）〇〇市'!G62)</f>
        <v>0</v>
      </c>
      <c r="H42" s="83"/>
      <c r="I42" s="75">
        <f>SUM('別紙様式１（見込量集計表）〇〇市'!I62)</f>
        <v>0</v>
      </c>
      <c r="J42" s="75">
        <f>SUM('別紙様式１（見込量集計表）〇〇市'!K62)</f>
        <v>0</v>
      </c>
      <c r="K42" s="75">
        <f>SUM('別紙様式１（見込量集計表）〇〇市'!M62)</f>
        <v>0</v>
      </c>
      <c r="L42" s="43">
        <f t="shared" si="12"/>
        <v>0</v>
      </c>
      <c r="M42" s="86"/>
    </row>
    <row r="43" spans="2:13" ht="21.95" customHeight="1" x14ac:dyDescent="0.15">
      <c r="B43" s="416" t="s">
        <v>7</v>
      </c>
      <c r="C43" s="417"/>
      <c r="D43" s="417"/>
      <c r="E43" s="418"/>
      <c r="F43" s="200">
        <v>0</v>
      </c>
      <c r="G43" s="75">
        <f>SUM('別紙様式１（見込量集計表）〇〇市'!G63)</f>
        <v>0</v>
      </c>
      <c r="H43" s="83"/>
      <c r="I43" s="75">
        <f>SUM('別紙様式１（見込量集計表）〇〇市'!I63)</f>
        <v>0</v>
      </c>
      <c r="J43" s="75">
        <f>SUM('別紙様式１（見込量集計表）〇〇市'!K63)</f>
        <v>0</v>
      </c>
      <c r="K43" s="75">
        <f>SUM('別紙様式１（見込量集計表）〇〇市'!M63)</f>
        <v>0</v>
      </c>
      <c r="L43" s="43">
        <f t="shared" ref="L43:L44" si="13">SUM(I43:K43)</f>
        <v>0</v>
      </c>
      <c r="M43" s="86"/>
    </row>
    <row r="44" spans="2:13" ht="21.95" customHeight="1" thickBot="1" x14ac:dyDescent="0.2">
      <c r="B44" s="419" t="s">
        <v>159</v>
      </c>
      <c r="C44" s="420"/>
      <c r="D44" s="420"/>
      <c r="E44" s="421"/>
      <c r="F44" s="202">
        <v>0</v>
      </c>
      <c r="G44" s="308">
        <f>SUM('別紙様式１（見込量集計表）〇〇市'!G64)</f>
        <v>0</v>
      </c>
      <c r="H44" s="84"/>
      <c r="I44" s="308">
        <f>SUM('別紙様式１（見込量集計表）〇〇市'!I64)</f>
        <v>0</v>
      </c>
      <c r="J44" s="308">
        <f>SUM('別紙様式１（見込量集計表）〇〇市'!K64)</f>
        <v>0</v>
      </c>
      <c r="K44" s="308">
        <f>SUM('別紙様式１（見込量集計表）〇〇市'!M64)</f>
        <v>0</v>
      </c>
      <c r="L44" s="51">
        <f t="shared" si="13"/>
        <v>0</v>
      </c>
      <c r="M44" s="87"/>
    </row>
  </sheetData>
  <mergeCells count="52">
    <mergeCell ref="B7:B12"/>
    <mergeCell ref="D17:E17"/>
    <mergeCell ref="D16:E16"/>
    <mergeCell ref="B19:E19"/>
    <mergeCell ref="C10:E10"/>
    <mergeCell ref="D9:E9"/>
    <mergeCell ref="B22:E24"/>
    <mergeCell ref="B39:E39"/>
    <mergeCell ref="B40:E40"/>
    <mergeCell ref="B30:E30"/>
    <mergeCell ref="B31:E31"/>
    <mergeCell ref="C26:E26"/>
    <mergeCell ref="B37:E37"/>
    <mergeCell ref="B38:E38"/>
    <mergeCell ref="L34:M34"/>
    <mergeCell ref="B42:E42"/>
    <mergeCell ref="B35:E36"/>
    <mergeCell ref="B13:B18"/>
    <mergeCell ref="B4:E6"/>
    <mergeCell ref="C11:E11"/>
    <mergeCell ref="C13:E13"/>
    <mergeCell ref="H22:H23"/>
    <mergeCell ref="C7:E7"/>
    <mergeCell ref="H4:H5"/>
    <mergeCell ref="F35:F36"/>
    <mergeCell ref="G35:G36"/>
    <mergeCell ref="H35:H36"/>
    <mergeCell ref="M35:M36"/>
    <mergeCell ref="I35:L35"/>
    <mergeCell ref="B27:E27"/>
    <mergeCell ref="C1:M1"/>
    <mergeCell ref="M4:M5"/>
    <mergeCell ref="I4:L4"/>
    <mergeCell ref="I22:L22"/>
    <mergeCell ref="B25:E25"/>
    <mergeCell ref="G22:G23"/>
    <mergeCell ref="F22:F23"/>
    <mergeCell ref="L21:M21"/>
    <mergeCell ref="F4:F5"/>
    <mergeCell ref="C18:E18"/>
    <mergeCell ref="M22:M23"/>
    <mergeCell ref="D8:E8"/>
    <mergeCell ref="C14:E14"/>
    <mergeCell ref="L3:M3"/>
    <mergeCell ref="G4:G5"/>
    <mergeCell ref="D15:E15"/>
    <mergeCell ref="B43:E43"/>
    <mergeCell ref="B44:E44"/>
    <mergeCell ref="B41:E41"/>
    <mergeCell ref="C29:E29"/>
    <mergeCell ref="B28:E28"/>
    <mergeCell ref="B32:E32"/>
  </mergeCells>
  <phoneticPr fontId="2"/>
  <printOptions horizontalCentered="1"/>
  <pageMargins left="0.70866141732283472" right="0.70866141732283472" top="0.74803149606299213" bottom="0.74803149606299213" header="0.51181102362204722" footer="0.31496062992125984"/>
  <pageSetup paperSize="9" scale="70" orientation="portrait" cellComments="asDisplayed" r:id="rId1"/>
  <headerFooter>
    <oddHeader>&amp;R別紙様式２</oddHead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109"/>
  <sheetViews>
    <sheetView zoomScaleNormal="100" workbookViewId="0">
      <selection activeCell="S93" sqref="S93"/>
    </sheetView>
  </sheetViews>
  <sheetFormatPr defaultColWidth="11" defaultRowHeight="14.25" x14ac:dyDescent="0.15"/>
  <cols>
    <col min="1" max="1" width="3.625" customWidth="1"/>
    <col min="2" max="2" width="13.375" customWidth="1"/>
    <col min="3" max="3" width="12.125" customWidth="1"/>
    <col min="4" max="4" width="11.625" customWidth="1"/>
    <col min="5" max="16" width="7.625" customWidth="1"/>
    <col min="17" max="256" width="8.875" customWidth="1"/>
  </cols>
  <sheetData>
    <row r="1" spans="1:16" ht="20.100000000000001" customHeight="1" x14ac:dyDescent="0.15">
      <c r="A1" s="1" t="s">
        <v>48</v>
      </c>
      <c r="B1" s="1"/>
      <c r="C1" s="1"/>
      <c r="L1" s="81" t="str">
        <f>'別紙様式１（見込量集計表）〇〇市'!O2</f>
        <v>市 町 名：○　○　市（町）</v>
      </c>
      <c r="M1" s="8"/>
      <c r="N1" s="8"/>
      <c r="O1" s="8"/>
    </row>
    <row r="2" spans="1:16" ht="20.100000000000001" customHeight="1" x14ac:dyDescent="0.15">
      <c r="A2" s="1"/>
      <c r="B2" s="1"/>
      <c r="C2" s="1"/>
      <c r="L2" s="81" t="str">
        <f>'別紙様式１（見込量集計表）〇〇市'!O3</f>
        <v>担当者名：○　○　○　○</v>
      </c>
      <c r="M2" s="8"/>
      <c r="N2" s="8"/>
      <c r="O2" s="8"/>
    </row>
    <row r="3" spans="1:16" ht="6.75" customHeight="1" thickBot="1" x14ac:dyDescent="0.2">
      <c r="A3" s="1"/>
      <c r="B3" s="1"/>
      <c r="C3" s="1"/>
      <c r="L3" s="8"/>
      <c r="M3" s="8"/>
      <c r="N3" s="8"/>
      <c r="O3" s="8"/>
    </row>
    <row r="4" spans="1:16" ht="21" customHeight="1" x14ac:dyDescent="0.15">
      <c r="A4" s="547" t="s">
        <v>1</v>
      </c>
      <c r="B4" s="545"/>
      <c r="C4" s="545"/>
      <c r="D4" s="545"/>
      <c r="E4" s="545" t="s">
        <v>219</v>
      </c>
      <c r="F4" s="545"/>
      <c r="G4" s="541" t="s">
        <v>220</v>
      </c>
      <c r="H4" s="551"/>
      <c r="I4" s="545" t="s">
        <v>46</v>
      </c>
      <c r="J4" s="545"/>
      <c r="K4" s="545"/>
      <c r="L4" s="545"/>
      <c r="M4" s="545"/>
      <c r="N4" s="545"/>
      <c r="O4" s="541" t="s">
        <v>47</v>
      </c>
      <c r="P4" s="542"/>
    </row>
    <row r="5" spans="1:16" ht="24" customHeight="1" x14ac:dyDescent="0.15">
      <c r="A5" s="548"/>
      <c r="B5" s="546"/>
      <c r="C5" s="546"/>
      <c r="D5" s="546"/>
      <c r="E5" s="546"/>
      <c r="F5" s="546"/>
      <c r="G5" s="543"/>
      <c r="H5" s="552"/>
      <c r="I5" s="546" t="s">
        <v>221</v>
      </c>
      <c r="J5" s="546"/>
      <c r="K5" s="546" t="s">
        <v>222</v>
      </c>
      <c r="L5" s="546"/>
      <c r="M5" s="546" t="s">
        <v>223</v>
      </c>
      <c r="N5" s="546"/>
      <c r="O5" s="543"/>
      <c r="P5" s="544"/>
    </row>
    <row r="6" spans="1:16" ht="24" customHeight="1" thickBot="1" x14ac:dyDescent="0.2">
      <c r="A6" s="549"/>
      <c r="B6" s="550"/>
      <c r="C6" s="550"/>
      <c r="D6" s="550"/>
      <c r="E6" s="12" t="s">
        <v>3</v>
      </c>
      <c r="F6" s="12" t="s">
        <v>21</v>
      </c>
      <c r="G6" s="12" t="s">
        <v>3</v>
      </c>
      <c r="H6" s="12" t="s">
        <v>21</v>
      </c>
      <c r="I6" s="12" t="s">
        <v>3</v>
      </c>
      <c r="J6" s="12" t="s">
        <v>21</v>
      </c>
      <c r="K6" s="12" t="s">
        <v>3</v>
      </c>
      <c r="L6" s="12" t="s">
        <v>21</v>
      </c>
      <c r="M6" s="12" t="s">
        <v>3</v>
      </c>
      <c r="N6" s="12" t="s">
        <v>21</v>
      </c>
      <c r="O6" s="12" t="s">
        <v>3</v>
      </c>
      <c r="P6" s="13" t="s">
        <v>21</v>
      </c>
    </row>
    <row r="7" spans="1:16" ht="20.100000000000001" customHeight="1" thickTop="1" x14ac:dyDescent="0.15">
      <c r="A7" s="522" t="s">
        <v>17</v>
      </c>
      <c r="B7" s="531" t="s">
        <v>5</v>
      </c>
      <c r="C7" s="532"/>
      <c r="D7" s="185" t="s">
        <v>6</v>
      </c>
      <c r="E7" s="186">
        <f>SUM('別紙様式１（見込量集計表）〇〇市'!G7,'別紙様式１（見込量集計表）〇〇市'!G8)</f>
        <v>0</v>
      </c>
      <c r="F7" s="187">
        <f>SUM('別紙様式１（見込量集計表）〇〇市'!H7,'別紙様式１（見込量集計表）〇〇市'!H8)</f>
        <v>0</v>
      </c>
      <c r="G7" s="118">
        <v>0</v>
      </c>
      <c r="H7" s="119">
        <v>0</v>
      </c>
      <c r="I7" s="186">
        <f>SUM('別紙様式１（見込量集計表）〇〇市'!I7,'別紙様式１（見込量集計表）〇〇市'!I8)-G7</f>
        <v>0</v>
      </c>
      <c r="J7" s="187">
        <f>SUM('別紙様式１（見込量集計表）〇〇市'!J7,'別紙様式１（見込量集計表）〇〇市'!J8)-H7</f>
        <v>0</v>
      </c>
      <c r="K7" s="186">
        <f>SUM('別紙様式１（見込量集計表）〇〇市'!K7,'別紙様式１（見込量集計表）〇〇市'!K8)</f>
        <v>0</v>
      </c>
      <c r="L7" s="187">
        <f>SUM('別紙様式１（見込量集計表）〇〇市'!L7,'別紙様式１（見込量集計表）〇〇市'!L8)</f>
        <v>0</v>
      </c>
      <c r="M7" s="186">
        <f>SUM('別紙様式１（見込量集計表）〇〇市'!M7,'別紙様式１（見込量集計表）〇〇市'!M8)</f>
        <v>0</v>
      </c>
      <c r="N7" s="187">
        <f>SUM('別紙様式１（見込量集計表）〇〇市'!N7,'別紙様式１（見込量集計表）〇〇市'!N8)</f>
        <v>0</v>
      </c>
      <c r="O7" s="186">
        <f>SUM(M7,K7,I7,G7,E7)</f>
        <v>0</v>
      </c>
      <c r="P7" s="188">
        <f>SUM(N7,L7,J7,H7,F7)</f>
        <v>0</v>
      </c>
    </row>
    <row r="8" spans="1:16" ht="20.100000000000001" customHeight="1" x14ac:dyDescent="0.15">
      <c r="A8" s="523"/>
      <c r="B8" s="533"/>
      <c r="C8" s="534"/>
      <c r="D8" s="312" t="s">
        <v>11</v>
      </c>
      <c r="E8" s="313">
        <v>0</v>
      </c>
      <c r="F8" s="314">
        <v>0</v>
      </c>
      <c r="G8" s="313">
        <v>0</v>
      </c>
      <c r="H8" s="314">
        <v>0</v>
      </c>
      <c r="I8" s="313">
        <v>0</v>
      </c>
      <c r="J8" s="314">
        <v>0</v>
      </c>
      <c r="K8" s="313">
        <v>0</v>
      </c>
      <c r="L8" s="314">
        <v>0</v>
      </c>
      <c r="M8" s="313">
        <v>0</v>
      </c>
      <c r="N8" s="314">
        <v>0</v>
      </c>
      <c r="O8" s="315">
        <f>SUM(M8,K8,I8,G8,E8)</f>
        <v>0</v>
      </c>
      <c r="P8" s="316">
        <f>SUM(N8,L8,J8,H8,F8)</f>
        <v>0</v>
      </c>
    </row>
    <row r="9" spans="1:16" ht="20.100000000000001" customHeight="1" x14ac:dyDescent="0.15">
      <c r="A9" s="523"/>
      <c r="B9" s="535" t="s">
        <v>239</v>
      </c>
      <c r="C9" s="536"/>
      <c r="D9" s="312" t="s">
        <v>6</v>
      </c>
      <c r="E9" s="313"/>
      <c r="F9" s="314"/>
      <c r="G9" s="313"/>
      <c r="H9" s="314"/>
      <c r="I9" s="313"/>
      <c r="J9" s="314"/>
      <c r="K9" s="313"/>
      <c r="L9" s="314"/>
      <c r="M9" s="313"/>
      <c r="N9" s="314"/>
      <c r="O9" s="315"/>
      <c r="P9" s="316"/>
    </row>
    <row r="10" spans="1:16" ht="20.100000000000001" customHeight="1" x14ac:dyDescent="0.15">
      <c r="A10" s="523"/>
      <c r="B10" s="537"/>
      <c r="C10" s="538"/>
      <c r="D10" s="32" t="s">
        <v>240</v>
      </c>
      <c r="E10" s="122"/>
      <c r="F10" s="123"/>
      <c r="G10" s="122"/>
      <c r="H10" s="123"/>
      <c r="I10" s="122"/>
      <c r="J10" s="123"/>
      <c r="K10" s="122"/>
      <c r="L10" s="123"/>
      <c r="M10" s="122"/>
      <c r="N10" s="123"/>
      <c r="O10" s="33"/>
      <c r="P10" s="34"/>
    </row>
    <row r="11" spans="1:16" ht="20.100000000000001" customHeight="1" x14ac:dyDescent="0.15">
      <c r="A11" s="523"/>
      <c r="B11" s="525" t="s">
        <v>0</v>
      </c>
      <c r="C11" s="526"/>
      <c r="D11" s="31" t="s">
        <v>6</v>
      </c>
      <c r="E11" s="9">
        <f>SUM('別紙様式１（見込量集計表）〇〇市'!G28)</f>
        <v>0</v>
      </c>
      <c r="F11" s="6">
        <f>SUM('別紙様式１（見込量集計表）〇〇市'!H28)</f>
        <v>0</v>
      </c>
      <c r="G11" s="120">
        <v>0</v>
      </c>
      <c r="H11" s="121">
        <v>0</v>
      </c>
      <c r="I11" s="9">
        <f>SUM('別紙様式１（見込量集計表）〇〇市'!I28)-G11</f>
        <v>0</v>
      </c>
      <c r="J11" s="6">
        <f>SUM('別紙様式１（見込量集計表）〇〇市'!J28)-H11</f>
        <v>0</v>
      </c>
      <c r="K11" s="9">
        <f>SUM('別紙様式１（見込量集計表）〇〇市'!K28)</f>
        <v>0</v>
      </c>
      <c r="L11" s="6">
        <f>SUM('別紙様式１（見込量集計表）〇〇市'!L28)</f>
        <v>0</v>
      </c>
      <c r="M11" s="9">
        <f>SUM('別紙様式１（見込量集計表）〇〇市'!M28)</f>
        <v>0</v>
      </c>
      <c r="N11" s="6">
        <f>SUM('別紙様式１（見込量集計表）〇〇市'!N28)</f>
        <v>0</v>
      </c>
      <c r="O11" s="9">
        <f>SUM(M11,K11,I11,G11,E11)</f>
        <v>0</v>
      </c>
      <c r="P11" s="7">
        <f t="shared" ref="P11:P16" si="0">SUM(N11,L11,J11,H11,F11)</f>
        <v>0</v>
      </c>
    </row>
    <row r="12" spans="1:16" ht="20.100000000000001" customHeight="1" x14ac:dyDescent="0.15">
      <c r="A12" s="523"/>
      <c r="B12" s="527"/>
      <c r="C12" s="528"/>
      <c r="D12" s="312" t="s">
        <v>11</v>
      </c>
      <c r="E12" s="313">
        <v>0</v>
      </c>
      <c r="F12" s="314">
        <v>0</v>
      </c>
      <c r="G12" s="313">
        <v>0</v>
      </c>
      <c r="H12" s="314">
        <v>0</v>
      </c>
      <c r="I12" s="313">
        <v>0</v>
      </c>
      <c r="J12" s="314">
        <v>0</v>
      </c>
      <c r="K12" s="313">
        <v>0</v>
      </c>
      <c r="L12" s="314">
        <v>0</v>
      </c>
      <c r="M12" s="313">
        <v>0</v>
      </c>
      <c r="N12" s="314">
        <v>0</v>
      </c>
      <c r="O12" s="315">
        <f t="shared" ref="O12:O32" si="1">SUM(M12,K12,I12,G12,E12)</f>
        <v>0</v>
      </c>
      <c r="P12" s="316">
        <f t="shared" si="0"/>
        <v>0</v>
      </c>
    </row>
    <row r="13" spans="1:16" ht="20.100000000000001" customHeight="1" x14ac:dyDescent="0.15">
      <c r="A13" s="523"/>
      <c r="B13" s="535" t="s">
        <v>239</v>
      </c>
      <c r="C13" s="536"/>
      <c r="D13" s="317" t="s">
        <v>241</v>
      </c>
      <c r="E13" s="117"/>
      <c r="F13" s="318"/>
      <c r="G13" s="117"/>
      <c r="H13" s="318"/>
      <c r="I13" s="117"/>
      <c r="J13" s="318"/>
      <c r="K13" s="117"/>
      <c r="L13" s="318"/>
      <c r="M13" s="117"/>
      <c r="N13" s="318"/>
      <c r="O13" s="35"/>
      <c r="P13" s="319"/>
    </row>
    <row r="14" spans="1:16" ht="20.100000000000001" customHeight="1" x14ac:dyDescent="0.15">
      <c r="A14" s="523"/>
      <c r="B14" s="537"/>
      <c r="C14" s="538"/>
      <c r="D14" s="32" t="s">
        <v>242</v>
      </c>
      <c r="E14" s="122"/>
      <c r="F14" s="123"/>
      <c r="G14" s="122"/>
      <c r="H14" s="123"/>
      <c r="I14" s="122"/>
      <c r="J14" s="123"/>
      <c r="K14" s="122"/>
      <c r="L14" s="123"/>
      <c r="M14" s="122"/>
      <c r="N14" s="123"/>
      <c r="O14" s="33"/>
      <c r="P14" s="34"/>
    </row>
    <row r="15" spans="1:16" ht="20.100000000000001" customHeight="1" x14ac:dyDescent="0.15">
      <c r="A15" s="523"/>
      <c r="B15" s="504" t="s">
        <v>16</v>
      </c>
      <c r="C15" s="506"/>
      <c r="D15" s="31" t="s">
        <v>12</v>
      </c>
      <c r="E15" s="9">
        <f>SUM('別紙様式１（見込量集計表）〇〇市'!G36,'別紙様式１（見込量集計表）〇〇市'!G38,'別紙様式１（見込量集計表）〇〇市'!G40)</f>
        <v>0</v>
      </c>
      <c r="F15" s="6">
        <f>SUM('別紙様式１（見込量集計表）〇〇市'!H36,'別紙様式１（見込量集計表）〇〇市'!H38,'別紙様式１（見込量集計表）〇〇市'!H40)</f>
        <v>0</v>
      </c>
      <c r="G15" s="120">
        <v>0</v>
      </c>
      <c r="H15" s="121">
        <v>0</v>
      </c>
      <c r="I15" s="9">
        <f>(SUM('別紙様式１（見込量集計表）〇〇市'!I36,'別紙様式１（見込量集計表）〇〇市'!I38,'別紙様式１（見込量集計表）〇〇市'!I40))-G15</f>
        <v>0</v>
      </c>
      <c r="J15" s="6">
        <f>(SUM('別紙様式１（見込量集計表）〇〇市'!J36,'別紙様式１（見込量集計表）〇〇市'!J38,'別紙様式１（見込量集計表）〇〇市'!J40))-H15</f>
        <v>0</v>
      </c>
      <c r="K15" s="9">
        <f>SUM('別紙様式１（見込量集計表）〇〇市'!K36,'別紙様式１（見込量集計表）〇〇市'!K38,'別紙様式１（見込量集計表）〇〇市'!K40)</f>
        <v>0</v>
      </c>
      <c r="L15" s="6">
        <f>SUM('別紙様式１（見込量集計表）〇〇市'!L36,'別紙様式１（見込量集計表）〇〇市'!L38,'別紙様式１（見込量集計表）〇〇市'!L40)</f>
        <v>0</v>
      </c>
      <c r="M15" s="9">
        <f>SUM('別紙様式１（見込量集計表）〇〇市'!M36,'別紙様式１（見込量集計表）〇〇市'!M38,'別紙様式１（見込量集計表）〇〇市'!M40)</f>
        <v>0</v>
      </c>
      <c r="N15" s="6">
        <f>SUM('別紙様式１（見込量集計表）〇〇市'!N36,'別紙様式１（見込量集計表）〇〇市'!N38,'別紙様式１（見込量集計表）〇〇市'!N40)</f>
        <v>0</v>
      </c>
      <c r="O15" s="9">
        <f t="shared" si="1"/>
        <v>0</v>
      </c>
      <c r="P15" s="7">
        <f t="shared" si="0"/>
        <v>0</v>
      </c>
    </row>
    <row r="16" spans="1:16" ht="20.100000000000001" customHeight="1" x14ac:dyDescent="0.15">
      <c r="A16" s="523"/>
      <c r="B16" s="511"/>
      <c r="C16" s="513"/>
      <c r="D16" s="32" t="s">
        <v>11</v>
      </c>
      <c r="E16" s="122">
        <v>0</v>
      </c>
      <c r="F16" s="123">
        <v>0</v>
      </c>
      <c r="G16" s="122">
        <v>0</v>
      </c>
      <c r="H16" s="123">
        <v>0</v>
      </c>
      <c r="I16" s="122">
        <v>0</v>
      </c>
      <c r="J16" s="123">
        <v>0</v>
      </c>
      <c r="K16" s="122">
        <v>0</v>
      </c>
      <c r="L16" s="123">
        <v>0</v>
      </c>
      <c r="M16" s="122">
        <v>0</v>
      </c>
      <c r="N16" s="123">
        <v>0</v>
      </c>
      <c r="O16" s="33">
        <f t="shared" si="1"/>
        <v>0</v>
      </c>
      <c r="P16" s="34">
        <f t="shared" si="0"/>
        <v>0</v>
      </c>
    </row>
    <row r="17" spans="1:16" ht="20.100000000000001" customHeight="1" thickBot="1" x14ac:dyDescent="0.2">
      <c r="A17" s="524"/>
      <c r="B17" s="529" t="s">
        <v>7</v>
      </c>
      <c r="C17" s="530"/>
      <c r="D17" s="325" t="s">
        <v>12</v>
      </c>
      <c r="E17" s="11">
        <f>SUM('別紙様式１（見込量集計表）〇〇市'!G63)</f>
        <v>0</v>
      </c>
      <c r="F17" s="198"/>
      <c r="G17" s="326">
        <v>0</v>
      </c>
      <c r="H17" s="198"/>
      <c r="I17" s="11">
        <f>SUM('別紙様式１（見込量集計表）〇〇市'!I63)-G17</f>
        <v>0</v>
      </c>
      <c r="J17" s="198"/>
      <c r="K17" s="11">
        <f>SUM('別紙様式１（見込量集計表）〇〇市'!K63)</f>
        <v>0</v>
      </c>
      <c r="L17" s="198"/>
      <c r="M17" s="11">
        <f>SUM('別紙様式１（見込量集計表）〇〇市'!M63)</f>
        <v>0</v>
      </c>
      <c r="N17" s="198"/>
      <c r="O17" s="11">
        <f t="shared" si="1"/>
        <v>0</v>
      </c>
      <c r="P17" s="327"/>
    </row>
    <row r="18" spans="1:16" ht="24.95" customHeight="1" x14ac:dyDescent="0.15">
      <c r="A18" s="523" t="s">
        <v>190</v>
      </c>
      <c r="B18" s="533" t="s">
        <v>257</v>
      </c>
      <c r="C18" s="540"/>
      <c r="D18" s="540"/>
      <c r="E18" s="23"/>
      <c r="F18" s="321"/>
      <c r="G18" s="322"/>
      <c r="H18" s="323"/>
      <c r="I18" s="23"/>
      <c r="J18" s="321"/>
      <c r="K18" s="23"/>
      <c r="L18" s="321"/>
      <c r="M18" s="23"/>
      <c r="N18" s="321"/>
      <c r="O18" s="23"/>
      <c r="P18" s="324"/>
    </row>
    <row r="19" spans="1:16" ht="24.95" customHeight="1" x14ac:dyDescent="0.15">
      <c r="A19" s="523"/>
      <c r="B19" s="504" t="s">
        <v>243</v>
      </c>
      <c r="C19" s="505"/>
      <c r="D19" s="506"/>
      <c r="E19" s="14">
        <f>SUM('別紙様式１（見込量集計表）〇〇市'!G12,'別紙様式１（見込量集計表）〇〇市'!G13)</f>
        <v>0</v>
      </c>
      <c r="F19" s="310">
        <f>SUM('別紙様式１（見込量集計表）〇〇市'!H12,'別紙様式１（見込量集計表）〇〇市'!H13)</f>
        <v>0</v>
      </c>
      <c r="G19" s="124">
        <v>0</v>
      </c>
      <c r="H19" s="320">
        <v>0</v>
      </c>
      <c r="I19" s="14">
        <f>SUM('別紙様式１（見込量集計表）〇〇市'!I12,'別紙様式１（見込量集計表）〇〇市'!I13)-G19</f>
        <v>0</v>
      </c>
      <c r="J19" s="310">
        <f>SUM('別紙様式１（見込量集計表）〇〇市'!J12,'別紙様式１（見込量集計表）〇〇市'!J13)-H19</f>
        <v>0</v>
      </c>
      <c r="K19" s="14">
        <f>SUM('別紙様式１（見込量集計表）〇〇市'!K12,'別紙様式１（見込量集計表）〇〇市'!K13)</f>
        <v>0</v>
      </c>
      <c r="L19" s="310">
        <f>SUM('別紙様式１（見込量集計表）〇〇市'!L12,'別紙様式１（見込量集計表）〇〇市'!L13)</f>
        <v>0</v>
      </c>
      <c r="M19" s="14">
        <f>SUM('別紙様式１（見込量集計表）〇〇市'!M12,'別紙様式１（見込量集計表）〇〇市'!M13)</f>
        <v>0</v>
      </c>
      <c r="N19" s="310">
        <f>SUM('別紙様式１（見込量集計表）〇〇市'!N12,'別紙様式１（見込量集計表）〇〇市'!N13)</f>
        <v>0</v>
      </c>
      <c r="O19" s="14">
        <f t="shared" ref="O19:P26" si="2">SUM(M19,K19,I19,G19,E19)</f>
        <v>0</v>
      </c>
      <c r="P19" s="311">
        <f t="shared" si="2"/>
        <v>0</v>
      </c>
    </row>
    <row r="20" spans="1:16" ht="24.95" customHeight="1" x14ac:dyDescent="0.15">
      <c r="A20" s="523"/>
      <c r="B20" s="537" t="s">
        <v>239</v>
      </c>
      <c r="C20" s="539"/>
      <c r="D20" s="538"/>
      <c r="E20" s="313">
        <v>0</v>
      </c>
      <c r="F20" s="314">
        <v>0</v>
      </c>
      <c r="G20" s="313">
        <v>0</v>
      </c>
      <c r="H20" s="314">
        <v>0</v>
      </c>
      <c r="I20" s="313">
        <v>0</v>
      </c>
      <c r="J20" s="314">
        <v>0</v>
      </c>
      <c r="K20" s="313">
        <v>0</v>
      </c>
      <c r="L20" s="314">
        <v>0</v>
      </c>
      <c r="M20" s="313">
        <v>0</v>
      </c>
      <c r="N20" s="314">
        <v>0</v>
      </c>
      <c r="O20" s="315">
        <f>SUM(M20,K20,I20,G20,E20)</f>
        <v>0</v>
      </c>
      <c r="P20" s="316">
        <f>SUM(N20,L20,J20,H20,F20)</f>
        <v>0</v>
      </c>
    </row>
    <row r="21" spans="1:16" ht="24.95" customHeight="1" x14ac:dyDescent="0.15">
      <c r="A21" s="523"/>
      <c r="B21" s="491" t="s">
        <v>244</v>
      </c>
      <c r="C21" s="492"/>
      <c r="D21" s="493"/>
      <c r="E21" s="9">
        <f>SUM('別紙様式１（見込量集計表）〇〇市'!G18)</f>
        <v>0</v>
      </c>
      <c r="F21" s="6">
        <f>SUM('別紙様式１（見込量集計表）〇〇市'!H18)</f>
        <v>0</v>
      </c>
      <c r="G21" s="120">
        <v>0</v>
      </c>
      <c r="H21" s="121">
        <v>0</v>
      </c>
      <c r="I21" s="9">
        <f>SUM('別紙様式１（見込量集計表）〇〇市'!I18)-G21</f>
        <v>0</v>
      </c>
      <c r="J21" s="6">
        <f>SUM('別紙様式１（見込量集計表）〇〇市'!J18)-G21</f>
        <v>0</v>
      </c>
      <c r="K21" s="9">
        <f>SUM('別紙様式１（見込量集計表）〇〇市'!K18)</f>
        <v>0</v>
      </c>
      <c r="L21" s="6">
        <f>SUM('別紙様式１（見込量集計表）〇〇市'!L18)</f>
        <v>0</v>
      </c>
      <c r="M21" s="9">
        <f>SUM('別紙様式１（見込量集計表）〇〇市'!M18)</f>
        <v>0</v>
      </c>
      <c r="N21" s="6">
        <f>SUM('別紙様式１（見込量集計表）〇〇市'!N18)</f>
        <v>0</v>
      </c>
      <c r="O21" s="9">
        <f t="shared" si="2"/>
        <v>0</v>
      </c>
      <c r="P21" s="7">
        <f t="shared" si="2"/>
        <v>0</v>
      </c>
    </row>
    <row r="22" spans="1:16" ht="24.95" customHeight="1" x14ac:dyDescent="0.15">
      <c r="A22" s="523"/>
      <c r="B22" s="491" t="s">
        <v>245</v>
      </c>
      <c r="C22" s="492"/>
      <c r="D22" s="493"/>
      <c r="E22" s="9">
        <f>SUM('別紙様式１（見込量集計表）〇〇市'!G22)</f>
        <v>0</v>
      </c>
      <c r="F22" s="6">
        <f>SUM('別紙様式１（見込量集計表）〇〇市'!H23,'別紙様式１（見込量集計表）〇〇市'!H24)</f>
        <v>0</v>
      </c>
      <c r="G22" s="120">
        <v>0</v>
      </c>
      <c r="H22" s="121">
        <v>0</v>
      </c>
      <c r="I22" s="9">
        <f>(SUM('別紙様式１（見込量集計表）〇〇市'!I22)-G22)</f>
        <v>0</v>
      </c>
      <c r="J22" s="6">
        <f>SUM('別紙様式１（見込量集計表）〇〇市'!J22)-H22</f>
        <v>0</v>
      </c>
      <c r="K22" s="9">
        <f>SUM('別紙様式１（見込量集計表）〇〇市'!K23:K24)</f>
        <v>0</v>
      </c>
      <c r="L22" s="6">
        <f>SUM('別紙様式１（見込量集計表）〇〇市'!L23:L24)</f>
        <v>0</v>
      </c>
      <c r="M22" s="9">
        <f>SUM('別紙様式１（見込量集計表）〇〇市'!M23:M24)</f>
        <v>0</v>
      </c>
      <c r="N22" s="6">
        <f>SUM('別紙様式１（見込量集計表）〇〇市'!N23:N24)</f>
        <v>0</v>
      </c>
      <c r="O22" s="9">
        <f t="shared" si="2"/>
        <v>0</v>
      </c>
      <c r="P22" s="7">
        <f t="shared" si="2"/>
        <v>0</v>
      </c>
    </row>
    <row r="23" spans="1:16" ht="24.95" customHeight="1" x14ac:dyDescent="0.15">
      <c r="A23" s="523"/>
      <c r="B23" s="491" t="s">
        <v>246</v>
      </c>
      <c r="C23" s="492"/>
      <c r="D23" s="493"/>
      <c r="E23" s="313">
        <v>0</v>
      </c>
      <c r="F23" s="314">
        <v>0</v>
      </c>
      <c r="G23" s="313">
        <v>0</v>
      </c>
      <c r="H23" s="314">
        <v>0</v>
      </c>
      <c r="I23" s="313">
        <v>0</v>
      </c>
      <c r="J23" s="314">
        <v>0</v>
      </c>
      <c r="K23" s="313">
        <v>0</v>
      </c>
      <c r="L23" s="314">
        <v>0</v>
      </c>
      <c r="M23" s="313">
        <v>0</v>
      </c>
      <c r="N23" s="314">
        <v>0</v>
      </c>
      <c r="O23" s="315">
        <f>SUM(M23,K23,I23,G23,E23)</f>
        <v>0</v>
      </c>
      <c r="P23" s="316">
        <f t="shared" si="2"/>
        <v>0</v>
      </c>
    </row>
    <row r="24" spans="1:16" ht="24.95" customHeight="1" x14ac:dyDescent="0.15">
      <c r="A24" s="523"/>
      <c r="B24" s="491" t="s">
        <v>247</v>
      </c>
      <c r="C24" s="492"/>
      <c r="D24" s="493"/>
      <c r="E24" s="9">
        <f>'別紙様式１（見込量集計表）〇〇市'!G42</f>
        <v>0</v>
      </c>
      <c r="F24" s="6">
        <f>'別紙様式１（見込量集計表）〇〇市'!H42</f>
        <v>0</v>
      </c>
      <c r="G24" s="120">
        <v>0</v>
      </c>
      <c r="H24" s="121">
        <v>0</v>
      </c>
      <c r="I24" s="9">
        <f>SUM('別紙様式１（見込量集計表）〇〇市'!I42)-G24</f>
        <v>0</v>
      </c>
      <c r="J24" s="6">
        <f>SUM('別紙様式１（見込量集計表）〇〇市'!J42)-H24</f>
        <v>0</v>
      </c>
      <c r="K24" s="9">
        <f>SUM('別紙様式１（見込量集計表）〇〇市'!K42)</f>
        <v>0</v>
      </c>
      <c r="L24" s="6">
        <f>SUM('別紙様式１（見込量集計表）〇〇市'!L42)</f>
        <v>0</v>
      </c>
      <c r="M24" s="9">
        <f>SUM('別紙様式１（見込量集計表）〇〇市'!M42)</f>
        <v>0</v>
      </c>
      <c r="N24" s="6">
        <f>SUM('別紙様式１（見込量集計表）〇〇市'!N42)</f>
        <v>0</v>
      </c>
      <c r="O24" s="9">
        <f t="shared" si="2"/>
        <v>0</v>
      </c>
      <c r="P24" s="7">
        <f t="shared" si="2"/>
        <v>0</v>
      </c>
    </row>
    <row r="25" spans="1:16" ht="24.95" customHeight="1" x14ac:dyDescent="0.15">
      <c r="A25" s="523"/>
      <c r="B25" s="491" t="s">
        <v>248</v>
      </c>
      <c r="C25" s="492"/>
      <c r="D25" s="493"/>
      <c r="E25" s="9">
        <f>SUM('別紙様式１（見込量集計表）〇〇市'!G25)</f>
        <v>0</v>
      </c>
      <c r="F25" s="6">
        <f>SUM('別紙様式１（見込量集計表）〇〇市'!H25)</f>
        <v>0</v>
      </c>
      <c r="G25" s="120">
        <v>0</v>
      </c>
      <c r="H25" s="121">
        <v>0</v>
      </c>
      <c r="I25" s="9">
        <f>SUM('別紙様式１（見込量集計表）〇〇市'!I25)-G25</f>
        <v>0</v>
      </c>
      <c r="J25" s="6">
        <f>SUM('別紙様式１（見込量集計表）〇〇市'!J25)-H25</f>
        <v>0</v>
      </c>
      <c r="K25" s="9">
        <f>SUM('別紙様式１（見込量集計表）〇〇市'!K25)</f>
        <v>0</v>
      </c>
      <c r="L25" s="6">
        <f>SUM('別紙様式１（見込量集計表）〇〇市'!L25)</f>
        <v>0</v>
      </c>
      <c r="M25" s="9">
        <f>SUM('別紙様式１（見込量集計表）〇〇市'!M25)</f>
        <v>0</v>
      </c>
      <c r="N25" s="6">
        <f>SUM('別紙様式１（見込量集計表）〇〇市'!N25)</f>
        <v>0</v>
      </c>
      <c r="O25" s="9">
        <f t="shared" si="2"/>
        <v>0</v>
      </c>
      <c r="P25" s="7">
        <f t="shared" si="2"/>
        <v>0</v>
      </c>
    </row>
    <row r="26" spans="1:16" ht="24.95" customHeight="1" x14ac:dyDescent="0.15">
      <c r="A26" s="523"/>
      <c r="B26" s="507" t="s">
        <v>249</v>
      </c>
      <c r="C26" s="508"/>
      <c r="D26" s="509"/>
      <c r="E26" s="9">
        <f>'別紙様式１（見込量集計表）〇〇市'!G59</f>
        <v>0</v>
      </c>
      <c r="F26" s="6">
        <f>'別紙様式１（見込量集計表）〇〇市'!H59</f>
        <v>0</v>
      </c>
      <c r="G26" s="120">
        <v>0</v>
      </c>
      <c r="H26" s="121">
        <v>0</v>
      </c>
      <c r="I26" s="9">
        <f>SUM('別紙様式１（見込量集計表）〇〇市'!I59)-G26</f>
        <v>0</v>
      </c>
      <c r="J26" s="6">
        <f>SUM('別紙様式１（見込量集計表）〇〇市'!J59)-H26</f>
        <v>0</v>
      </c>
      <c r="K26" s="9">
        <f>SUM('別紙様式１（見込量集計表）〇〇市'!K59)</f>
        <v>0</v>
      </c>
      <c r="L26" s="6">
        <f>SUM('別紙様式１（見込量集計表）〇〇市'!L59)</f>
        <v>0</v>
      </c>
      <c r="M26" s="9">
        <f>SUM('別紙様式１（見込量集計表）〇〇市'!M59)</f>
        <v>0</v>
      </c>
      <c r="N26" s="6">
        <f>SUM('別紙様式１（見込量集計表）〇〇市'!N59)</f>
        <v>0</v>
      </c>
      <c r="O26" s="184">
        <f t="shared" ref="O26:O31" si="3">SUM(M26,K26,I26,G26,E26)</f>
        <v>0</v>
      </c>
      <c r="P26" s="7">
        <f t="shared" si="2"/>
        <v>0</v>
      </c>
    </row>
    <row r="27" spans="1:16" ht="24.95" customHeight="1" x14ac:dyDescent="0.15">
      <c r="A27" s="523"/>
      <c r="B27" s="510" t="s">
        <v>250</v>
      </c>
      <c r="C27" s="510"/>
      <c r="D27" s="510"/>
      <c r="E27" s="16">
        <f>SUM('別紙様式１（見込量集計表）〇〇市'!G57)</f>
        <v>0</v>
      </c>
      <c r="F27" s="126"/>
      <c r="G27" s="97">
        <v>0</v>
      </c>
      <c r="H27" s="126"/>
      <c r="I27" s="16">
        <f>SUM('別紙様式１（見込量集計表）〇〇市'!I57)</f>
        <v>0</v>
      </c>
      <c r="J27" s="126"/>
      <c r="K27" s="16">
        <f>SUM('別紙様式１（見込量集計表）〇〇市'!K57)</f>
        <v>0</v>
      </c>
      <c r="L27" s="126"/>
      <c r="M27" s="16">
        <f>SUM('別紙様式１（見込量集計表）〇〇市'!M57)</f>
        <v>0</v>
      </c>
      <c r="N27" s="126"/>
      <c r="O27" s="16">
        <f t="shared" si="3"/>
        <v>0</v>
      </c>
      <c r="P27" s="127"/>
    </row>
    <row r="28" spans="1:16" ht="24.95" customHeight="1" x14ac:dyDescent="0.15">
      <c r="A28" s="523"/>
      <c r="B28" s="510" t="s">
        <v>251</v>
      </c>
      <c r="C28" s="510"/>
      <c r="D28" s="510"/>
      <c r="E28" s="16">
        <f>'別紙様式１（見込量集計表）〇〇市'!G60</f>
        <v>0</v>
      </c>
      <c r="F28" s="194">
        <f>'別紙様式１（見込量集計表）〇〇市'!H60</f>
        <v>0</v>
      </c>
      <c r="G28" s="97">
        <v>0</v>
      </c>
      <c r="H28" s="222">
        <v>0</v>
      </c>
      <c r="I28" s="16">
        <f>SUM('別紙様式１（見込量集計表）〇〇市'!I60)-G28</f>
        <v>0</v>
      </c>
      <c r="J28" s="194">
        <f>SUM('別紙様式１（見込量集計表）〇〇市'!J60)-H28</f>
        <v>0</v>
      </c>
      <c r="K28" s="16">
        <f>SUM('別紙様式１（見込量集計表）〇〇市'!K60)</f>
        <v>0</v>
      </c>
      <c r="L28" s="194">
        <f>SUM('別紙様式１（見込量集計表）〇〇市'!L60)</f>
        <v>0</v>
      </c>
      <c r="M28" s="16">
        <f>SUM('別紙様式１（見込量集計表）〇〇市'!M60)</f>
        <v>0</v>
      </c>
      <c r="N28" s="194">
        <f>SUM('別紙様式１（見込量集計表）〇〇市'!N60)</f>
        <v>0</v>
      </c>
      <c r="O28" s="16">
        <f t="shared" ref="O28" si="4">SUM(M28,K28,I28,G28,E28)</f>
        <v>0</v>
      </c>
      <c r="P28" s="195">
        <f t="shared" ref="P28" si="5">SUM(N28,L28,J28,H28,F28)</f>
        <v>0</v>
      </c>
    </row>
    <row r="29" spans="1:16" ht="24.95" customHeight="1" x14ac:dyDescent="0.15">
      <c r="A29" s="523"/>
      <c r="B29" s="511" t="s">
        <v>252</v>
      </c>
      <c r="C29" s="512"/>
      <c r="D29" s="513"/>
      <c r="E29" s="35">
        <f>SUM('別紙様式１（見込量集計表）〇〇市'!G58)</f>
        <v>0</v>
      </c>
      <c r="F29" s="189"/>
      <c r="G29" s="117">
        <v>0</v>
      </c>
      <c r="H29" s="189"/>
      <c r="I29" s="35">
        <f>SUM('別紙様式１（見込量集計表）〇〇市'!I58)-G29</f>
        <v>0</v>
      </c>
      <c r="J29" s="189"/>
      <c r="K29" s="35">
        <f>SUM('別紙様式１（見込量集計表）〇〇市'!K58)</f>
        <v>0</v>
      </c>
      <c r="L29" s="189"/>
      <c r="M29" s="35">
        <f>SUM('別紙様式１（見込量集計表）〇〇市'!M58)</f>
        <v>0</v>
      </c>
      <c r="N29" s="189"/>
      <c r="O29" s="35">
        <f t="shared" si="3"/>
        <v>0</v>
      </c>
      <c r="P29" s="190"/>
    </row>
    <row r="30" spans="1:16" ht="24.95" customHeight="1" x14ac:dyDescent="0.15">
      <c r="A30" s="523"/>
      <c r="B30" s="491" t="s">
        <v>253</v>
      </c>
      <c r="C30" s="492"/>
      <c r="D30" s="493"/>
      <c r="E30" s="9">
        <f>SUM('別紙様式１（見込量集計表）〇〇市'!G61)</f>
        <v>0</v>
      </c>
      <c r="F30" s="10"/>
      <c r="G30" s="120">
        <v>0</v>
      </c>
      <c r="H30" s="10"/>
      <c r="I30" s="9">
        <f>SUM('別紙様式１（見込量集計表）〇〇市'!I61)-G30</f>
        <v>0</v>
      </c>
      <c r="J30" s="10"/>
      <c r="K30" s="9">
        <f>SUM('別紙様式１（見込量集計表）〇〇市'!K61)</f>
        <v>0</v>
      </c>
      <c r="L30" s="10"/>
      <c r="M30" s="9">
        <f>SUM('別紙様式１（見込量集計表）〇〇市'!M61)</f>
        <v>0</v>
      </c>
      <c r="N30" s="10"/>
      <c r="O30" s="9">
        <f t="shared" si="3"/>
        <v>0</v>
      </c>
      <c r="P30" s="20"/>
    </row>
    <row r="31" spans="1:16" ht="24.95" customHeight="1" x14ac:dyDescent="0.15">
      <c r="A31" s="523"/>
      <c r="B31" s="491" t="s">
        <v>254</v>
      </c>
      <c r="C31" s="492"/>
      <c r="D31" s="493"/>
      <c r="E31" s="9">
        <f>SUM('別紙様式１（見込量集計表）〇〇市'!G62)</f>
        <v>0</v>
      </c>
      <c r="F31" s="10"/>
      <c r="G31" s="120">
        <v>0</v>
      </c>
      <c r="H31" s="10"/>
      <c r="I31" s="9">
        <f>SUM('別紙様式１（見込量集計表）〇〇市'!I62)-G31</f>
        <v>0</v>
      </c>
      <c r="J31" s="10"/>
      <c r="K31" s="9">
        <f>SUM('別紙様式１（見込量集計表）〇〇市'!K62)</f>
        <v>0</v>
      </c>
      <c r="L31" s="10"/>
      <c r="M31" s="9">
        <f>SUM('別紙様式１（見込量集計表）〇〇市'!M62)</f>
        <v>0</v>
      </c>
      <c r="N31" s="10"/>
      <c r="O31" s="9">
        <f t="shared" si="3"/>
        <v>0</v>
      </c>
      <c r="P31" s="20"/>
    </row>
    <row r="32" spans="1:16" ht="24.95" customHeight="1" x14ac:dyDescent="0.15">
      <c r="A32" s="523"/>
      <c r="B32" s="491" t="s">
        <v>255</v>
      </c>
      <c r="C32" s="492"/>
      <c r="D32" s="493"/>
      <c r="E32" s="9">
        <f>SUM('別紙様式１（見込量集計表）〇〇市'!G56)</f>
        <v>0</v>
      </c>
      <c r="F32" s="10"/>
      <c r="G32" s="120">
        <v>0</v>
      </c>
      <c r="H32" s="10"/>
      <c r="I32" s="9">
        <f>SUM('別紙様式１（見込量集計表）〇〇市'!I56)-G32</f>
        <v>0</v>
      </c>
      <c r="J32" s="10"/>
      <c r="K32" s="9">
        <f>SUM('別紙様式１（見込量集計表）〇〇市'!K56)</f>
        <v>0</v>
      </c>
      <c r="L32" s="10"/>
      <c r="M32" s="9">
        <f>SUM('別紙様式１（見込量集計表）〇〇市'!M56)</f>
        <v>0</v>
      </c>
      <c r="N32" s="10"/>
      <c r="O32" s="9">
        <f t="shared" si="1"/>
        <v>0</v>
      </c>
      <c r="P32" s="20"/>
    </row>
    <row r="33" spans="1:16" ht="24.95" customHeight="1" x14ac:dyDescent="0.15">
      <c r="A33" s="523"/>
      <c r="B33" s="491" t="s">
        <v>256</v>
      </c>
      <c r="C33" s="492"/>
      <c r="D33" s="493"/>
      <c r="E33" s="16">
        <f>SUM('別紙様式１（見込量集計表）〇〇市'!G64)</f>
        <v>0</v>
      </c>
      <c r="F33" s="126"/>
      <c r="G33" s="97">
        <v>0</v>
      </c>
      <c r="H33" s="126"/>
      <c r="I33" s="16">
        <f>SUM('別紙様式１（見込量集計表）〇〇市'!I64)-G33</f>
        <v>0</v>
      </c>
      <c r="J33" s="126"/>
      <c r="K33" s="16">
        <f>SUM('別紙様式１（見込量集計表）〇〇市'!K64)</f>
        <v>0</v>
      </c>
      <c r="L33" s="126"/>
      <c r="M33" s="16">
        <f>SUM('別紙様式１（見込量集計表）〇〇市'!M64)</f>
        <v>0</v>
      </c>
      <c r="N33" s="126"/>
      <c r="O33" s="16">
        <f t="shared" ref="O33" si="6">SUM(M33,K33,I33,G33,E33)</f>
        <v>0</v>
      </c>
      <c r="P33" s="127"/>
    </row>
    <row r="34" spans="1:16" ht="48" customHeight="1" x14ac:dyDescent="0.15">
      <c r="A34" s="523"/>
      <c r="B34" s="557" t="s">
        <v>258</v>
      </c>
      <c r="C34" s="558"/>
      <c r="D34" s="559"/>
      <c r="E34" s="332"/>
      <c r="F34" s="333"/>
      <c r="G34" s="333"/>
      <c r="H34" s="333"/>
      <c r="I34" s="333"/>
      <c r="J34" s="333"/>
      <c r="K34" s="333"/>
      <c r="L34" s="333"/>
      <c r="M34" s="333"/>
      <c r="N34" s="333"/>
      <c r="O34" s="333"/>
      <c r="P34" s="334"/>
    </row>
    <row r="35" spans="1:16" ht="24.95" customHeight="1" x14ac:dyDescent="0.15">
      <c r="A35" s="523"/>
      <c r="B35" s="494" t="s">
        <v>263</v>
      </c>
      <c r="C35" s="495"/>
      <c r="D35" s="496"/>
      <c r="E35" s="313">
        <v>0</v>
      </c>
      <c r="F35" s="314">
        <v>0</v>
      </c>
      <c r="G35" s="313">
        <v>0</v>
      </c>
      <c r="H35" s="314">
        <v>0</v>
      </c>
      <c r="I35" s="313">
        <v>0</v>
      </c>
      <c r="J35" s="314">
        <v>0</v>
      </c>
      <c r="K35" s="313">
        <v>0</v>
      </c>
      <c r="L35" s="314">
        <v>0</v>
      </c>
      <c r="M35" s="313">
        <v>0</v>
      </c>
      <c r="N35" s="314">
        <v>0</v>
      </c>
      <c r="O35" s="315">
        <f t="shared" ref="O35:O39" si="7">SUM(M35,K35,I35,G35,E35)</f>
        <v>0</v>
      </c>
      <c r="P35" s="316">
        <f t="shared" ref="P35:P39" si="8">SUM(N35,L35,J35,H35,F35)</f>
        <v>0</v>
      </c>
    </row>
    <row r="36" spans="1:16" ht="22.5" customHeight="1" x14ac:dyDescent="0.15">
      <c r="A36" s="523"/>
      <c r="B36" s="491" t="s">
        <v>259</v>
      </c>
      <c r="C36" s="492"/>
      <c r="D36" s="493"/>
      <c r="E36" s="313">
        <v>0</v>
      </c>
      <c r="F36" s="314">
        <v>0</v>
      </c>
      <c r="G36" s="313">
        <v>0</v>
      </c>
      <c r="H36" s="314">
        <v>0</v>
      </c>
      <c r="I36" s="313">
        <v>0</v>
      </c>
      <c r="J36" s="314">
        <v>0</v>
      </c>
      <c r="K36" s="313">
        <v>0</v>
      </c>
      <c r="L36" s="314">
        <v>0</v>
      </c>
      <c r="M36" s="313">
        <v>0</v>
      </c>
      <c r="N36" s="314">
        <v>0</v>
      </c>
      <c r="O36" s="315">
        <f t="shared" si="7"/>
        <v>0</v>
      </c>
      <c r="P36" s="316">
        <f t="shared" si="8"/>
        <v>0</v>
      </c>
    </row>
    <row r="37" spans="1:16" ht="24.95" customHeight="1" x14ac:dyDescent="0.15">
      <c r="A37" s="523"/>
      <c r="B37" s="491" t="s">
        <v>260</v>
      </c>
      <c r="C37" s="492"/>
      <c r="D37" s="493"/>
      <c r="E37" s="313">
        <v>0</v>
      </c>
      <c r="F37" s="314">
        <v>0</v>
      </c>
      <c r="G37" s="313">
        <v>0</v>
      </c>
      <c r="H37" s="314">
        <v>0</v>
      </c>
      <c r="I37" s="313">
        <v>0</v>
      </c>
      <c r="J37" s="314">
        <v>0</v>
      </c>
      <c r="K37" s="313">
        <v>0</v>
      </c>
      <c r="L37" s="314">
        <v>0</v>
      </c>
      <c r="M37" s="313">
        <v>0</v>
      </c>
      <c r="N37" s="314">
        <v>0</v>
      </c>
      <c r="O37" s="315">
        <f t="shared" si="7"/>
        <v>0</v>
      </c>
      <c r="P37" s="316">
        <f t="shared" si="8"/>
        <v>0</v>
      </c>
    </row>
    <row r="38" spans="1:16" ht="24.95" customHeight="1" x14ac:dyDescent="0.15">
      <c r="A38" s="523"/>
      <c r="B38" s="491" t="s">
        <v>261</v>
      </c>
      <c r="C38" s="492"/>
      <c r="D38" s="493"/>
      <c r="E38" s="313">
        <v>0</v>
      </c>
      <c r="F38" s="314">
        <v>0</v>
      </c>
      <c r="G38" s="313">
        <v>0</v>
      </c>
      <c r="H38" s="314">
        <v>0</v>
      </c>
      <c r="I38" s="313">
        <v>0</v>
      </c>
      <c r="J38" s="314">
        <v>0</v>
      </c>
      <c r="K38" s="313">
        <v>0</v>
      </c>
      <c r="L38" s="314">
        <v>0</v>
      </c>
      <c r="M38" s="313">
        <v>0</v>
      </c>
      <c r="N38" s="314">
        <v>0</v>
      </c>
      <c r="O38" s="315">
        <f t="shared" si="7"/>
        <v>0</v>
      </c>
      <c r="P38" s="316">
        <f t="shared" si="8"/>
        <v>0</v>
      </c>
    </row>
    <row r="39" spans="1:16" ht="24.95" customHeight="1" x14ac:dyDescent="0.15">
      <c r="A39" s="523"/>
      <c r="B39" s="491" t="s">
        <v>264</v>
      </c>
      <c r="C39" s="492"/>
      <c r="D39" s="493"/>
      <c r="E39" s="313">
        <v>0</v>
      </c>
      <c r="F39" s="314">
        <v>0</v>
      </c>
      <c r="G39" s="313">
        <v>0</v>
      </c>
      <c r="H39" s="314">
        <v>0</v>
      </c>
      <c r="I39" s="313">
        <v>0</v>
      </c>
      <c r="J39" s="314">
        <v>0</v>
      </c>
      <c r="K39" s="313">
        <v>0</v>
      </c>
      <c r="L39" s="314">
        <v>0</v>
      </c>
      <c r="M39" s="313">
        <v>0</v>
      </c>
      <c r="N39" s="314">
        <v>0</v>
      </c>
      <c r="O39" s="315">
        <f t="shared" si="7"/>
        <v>0</v>
      </c>
      <c r="P39" s="316">
        <f t="shared" si="8"/>
        <v>0</v>
      </c>
    </row>
    <row r="40" spans="1:16" ht="48" customHeight="1" x14ac:dyDescent="0.15">
      <c r="A40" s="523"/>
      <c r="B40" s="557" t="s">
        <v>262</v>
      </c>
      <c r="C40" s="492"/>
      <c r="D40" s="493"/>
      <c r="E40" s="338"/>
      <c r="F40" s="339"/>
      <c r="G40" s="340"/>
      <c r="H40" s="339"/>
      <c r="I40" s="339"/>
      <c r="J40" s="339"/>
      <c r="K40" s="339"/>
      <c r="L40" s="339"/>
      <c r="M40" s="339"/>
      <c r="N40" s="339"/>
      <c r="O40" s="339"/>
      <c r="P40" s="341"/>
    </row>
    <row r="41" spans="1:16" ht="24.95" customHeight="1" x14ac:dyDescent="0.15">
      <c r="A41" s="523"/>
      <c r="B41" s="519" t="s">
        <v>263</v>
      </c>
      <c r="C41" s="520"/>
      <c r="D41" s="521"/>
      <c r="E41" s="120">
        <v>0</v>
      </c>
      <c r="F41" s="121">
        <v>0</v>
      </c>
      <c r="G41" s="120">
        <v>0</v>
      </c>
      <c r="H41" s="121">
        <v>0</v>
      </c>
      <c r="I41" s="120">
        <v>0</v>
      </c>
      <c r="J41" s="121">
        <v>0</v>
      </c>
      <c r="K41" s="120">
        <v>0</v>
      </c>
      <c r="L41" s="121">
        <v>0</v>
      </c>
      <c r="M41" s="120">
        <v>0</v>
      </c>
      <c r="N41" s="121">
        <v>0</v>
      </c>
      <c r="O41" s="9">
        <f t="shared" ref="O41:O45" si="9">SUM(M41,K41,I41,G41,E41)</f>
        <v>0</v>
      </c>
      <c r="P41" s="7">
        <f t="shared" ref="P41:P45" si="10">SUM(N41,L41,J41,H41,F41)</f>
        <v>0</v>
      </c>
    </row>
    <row r="42" spans="1:16" ht="24.95" customHeight="1" x14ac:dyDescent="0.15">
      <c r="A42" s="523"/>
      <c r="B42" s="491" t="s">
        <v>259</v>
      </c>
      <c r="C42" s="492"/>
      <c r="D42" s="493"/>
      <c r="E42" s="313">
        <v>0</v>
      </c>
      <c r="F42" s="314">
        <v>0</v>
      </c>
      <c r="G42" s="313">
        <v>0</v>
      </c>
      <c r="H42" s="314">
        <v>0</v>
      </c>
      <c r="I42" s="313">
        <v>0</v>
      </c>
      <c r="J42" s="314">
        <v>0</v>
      </c>
      <c r="K42" s="313">
        <v>0</v>
      </c>
      <c r="L42" s="314">
        <v>0</v>
      </c>
      <c r="M42" s="313">
        <v>0</v>
      </c>
      <c r="N42" s="314">
        <v>0</v>
      </c>
      <c r="O42" s="315">
        <f t="shared" si="9"/>
        <v>0</v>
      </c>
      <c r="P42" s="316">
        <f t="shared" si="10"/>
        <v>0</v>
      </c>
    </row>
    <row r="43" spans="1:16" ht="24.95" customHeight="1" x14ac:dyDescent="0.15">
      <c r="A43" s="523"/>
      <c r="B43" s="491" t="s">
        <v>260</v>
      </c>
      <c r="C43" s="492"/>
      <c r="D43" s="493"/>
      <c r="E43" s="313">
        <v>0</v>
      </c>
      <c r="F43" s="314">
        <v>0</v>
      </c>
      <c r="G43" s="313">
        <v>0</v>
      </c>
      <c r="H43" s="314">
        <v>0</v>
      </c>
      <c r="I43" s="313">
        <v>0</v>
      </c>
      <c r="J43" s="314">
        <v>0</v>
      </c>
      <c r="K43" s="313">
        <v>0</v>
      </c>
      <c r="L43" s="314">
        <v>0</v>
      </c>
      <c r="M43" s="313">
        <v>0</v>
      </c>
      <c r="N43" s="314">
        <v>0</v>
      </c>
      <c r="O43" s="315">
        <f t="shared" si="9"/>
        <v>0</v>
      </c>
      <c r="P43" s="316">
        <f t="shared" si="10"/>
        <v>0</v>
      </c>
    </row>
    <row r="44" spans="1:16" ht="24.95" customHeight="1" x14ac:dyDescent="0.15">
      <c r="A44" s="523"/>
      <c r="B44" s="491" t="s">
        <v>261</v>
      </c>
      <c r="C44" s="492"/>
      <c r="D44" s="493"/>
      <c r="E44" s="313">
        <v>0</v>
      </c>
      <c r="F44" s="314">
        <v>0</v>
      </c>
      <c r="G44" s="313">
        <v>0</v>
      </c>
      <c r="H44" s="314">
        <v>0</v>
      </c>
      <c r="I44" s="313">
        <v>0</v>
      </c>
      <c r="J44" s="314">
        <v>0</v>
      </c>
      <c r="K44" s="313">
        <v>0</v>
      </c>
      <c r="L44" s="314">
        <v>0</v>
      </c>
      <c r="M44" s="313">
        <v>0</v>
      </c>
      <c r="N44" s="314">
        <v>0</v>
      </c>
      <c r="O44" s="315">
        <f t="shared" si="9"/>
        <v>0</v>
      </c>
      <c r="P44" s="316">
        <f t="shared" si="10"/>
        <v>0</v>
      </c>
    </row>
    <row r="45" spans="1:16" ht="24.95" customHeight="1" x14ac:dyDescent="0.15">
      <c r="A45" s="523"/>
      <c r="B45" s="491" t="s">
        <v>264</v>
      </c>
      <c r="C45" s="492"/>
      <c r="D45" s="493"/>
      <c r="E45" s="313">
        <v>0</v>
      </c>
      <c r="F45" s="314">
        <v>0</v>
      </c>
      <c r="G45" s="313">
        <v>0</v>
      </c>
      <c r="H45" s="314">
        <v>0</v>
      </c>
      <c r="I45" s="313">
        <v>0</v>
      </c>
      <c r="J45" s="314">
        <v>0</v>
      </c>
      <c r="K45" s="313">
        <v>0</v>
      </c>
      <c r="L45" s="314">
        <v>0</v>
      </c>
      <c r="M45" s="313">
        <v>0</v>
      </c>
      <c r="N45" s="314">
        <v>0</v>
      </c>
      <c r="O45" s="315">
        <f t="shared" si="9"/>
        <v>0</v>
      </c>
      <c r="P45" s="316">
        <f t="shared" si="10"/>
        <v>0</v>
      </c>
    </row>
    <row r="46" spans="1:16" ht="48" customHeight="1" x14ac:dyDescent="0.15">
      <c r="A46" s="523"/>
      <c r="B46" s="557" t="s">
        <v>265</v>
      </c>
      <c r="C46" s="492"/>
      <c r="D46" s="493"/>
      <c r="E46" s="335"/>
      <c r="F46" s="336"/>
      <c r="G46" s="336"/>
      <c r="H46" s="336"/>
      <c r="I46" s="336"/>
      <c r="J46" s="336"/>
      <c r="K46" s="336"/>
      <c r="L46" s="336"/>
      <c r="M46" s="336"/>
      <c r="N46" s="336"/>
      <c r="O46" s="336"/>
      <c r="P46" s="337"/>
    </row>
    <row r="47" spans="1:16" ht="24.95" customHeight="1" x14ac:dyDescent="0.15">
      <c r="A47" s="523"/>
      <c r="B47" s="519" t="s">
        <v>263</v>
      </c>
      <c r="C47" s="520"/>
      <c r="D47" s="521"/>
      <c r="E47" s="120">
        <v>0</v>
      </c>
      <c r="F47" s="121">
        <v>0</v>
      </c>
      <c r="G47" s="120">
        <v>0</v>
      </c>
      <c r="H47" s="121">
        <v>0</v>
      </c>
      <c r="I47" s="120">
        <v>0</v>
      </c>
      <c r="J47" s="121">
        <v>0</v>
      </c>
      <c r="K47" s="120">
        <v>0</v>
      </c>
      <c r="L47" s="121">
        <v>0</v>
      </c>
      <c r="M47" s="120">
        <v>0</v>
      </c>
      <c r="N47" s="121">
        <v>0</v>
      </c>
      <c r="O47" s="9">
        <f>SUM(M47,K47,I47,G47,E47)</f>
        <v>0</v>
      </c>
      <c r="P47" s="7">
        <f t="shared" ref="P47:P51" si="11">SUM(N47,L47,J47,H47,F47)</f>
        <v>0</v>
      </c>
    </row>
    <row r="48" spans="1:16" ht="24.95" customHeight="1" x14ac:dyDescent="0.15">
      <c r="A48" s="523"/>
      <c r="B48" s="491" t="s">
        <v>259</v>
      </c>
      <c r="C48" s="492"/>
      <c r="D48" s="493"/>
      <c r="E48" s="313">
        <v>0</v>
      </c>
      <c r="F48" s="314">
        <v>0</v>
      </c>
      <c r="G48" s="313">
        <v>0</v>
      </c>
      <c r="H48" s="314">
        <v>0</v>
      </c>
      <c r="I48" s="313">
        <v>0</v>
      </c>
      <c r="J48" s="314">
        <v>0</v>
      </c>
      <c r="K48" s="313">
        <v>0</v>
      </c>
      <c r="L48" s="314">
        <v>0</v>
      </c>
      <c r="M48" s="313">
        <v>0</v>
      </c>
      <c r="N48" s="314">
        <v>0</v>
      </c>
      <c r="O48" s="315">
        <f t="shared" ref="O48:O51" si="12">SUM(M48,K48,I48,G48,E48)</f>
        <v>0</v>
      </c>
      <c r="P48" s="316">
        <f t="shared" si="11"/>
        <v>0</v>
      </c>
    </row>
    <row r="49" spans="1:16" ht="24.95" customHeight="1" x14ac:dyDescent="0.15">
      <c r="A49" s="523"/>
      <c r="B49" s="491" t="s">
        <v>260</v>
      </c>
      <c r="C49" s="492"/>
      <c r="D49" s="493"/>
      <c r="E49" s="313">
        <v>0</v>
      </c>
      <c r="F49" s="314">
        <v>0</v>
      </c>
      <c r="G49" s="313">
        <v>0</v>
      </c>
      <c r="H49" s="314">
        <v>0</v>
      </c>
      <c r="I49" s="313">
        <v>0</v>
      </c>
      <c r="J49" s="314">
        <v>0</v>
      </c>
      <c r="K49" s="313">
        <v>0</v>
      </c>
      <c r="L49" s="314">
        <v>0</v>
      </c>
      <c r="M49" s="313">
        <v>0</v>
      </c>
      <c r="N49" s="314">
        <v>0</v>
      </c>
      <c r="O49" s="315">
        <f t="shared" si="12"/>
        <v>0</v>
      </c>
      <c r="P49" s="316">
        <f t="shared" si="11"/>
        <v>0</v>
      </c>
    </row>
    <row r="50" spans="1:16" ht="24.95" customHeight="1" x14ac:dyDescent="0.15">
      <c r="A50" s="523"/>
      <c r="B50" s="491" t="s">
        <v>261</v>
      </c>
      <c r="C50" s="492"/>
      <c r="D50" s="493"/>
      <c r="E50" s="313">
        <v>0</v>
      </c>
      <c r="F50" s="314">
        <v>0</v>
      </c>
      <c r="G50" s="313">
        <v>0</v>
      </c>
      <c r="H50" s="314">
        <v>0</v>
      </c>
      <c r="I50" s="313">
        <v>0</v>
      </c>
      <c r="J50" s="314">
        <v>0</v>
      </c>
      <c r="K50" s="313">
        <v>0</v>
      </c>
      <c r="L50" s="314">
        <v>0</v>
      </c>
      <c r="M50" s="313">
        <v>0</v>
      </c>
      <c r="N50" s="314">
        <v>0</v>
      </c>
      <c r="O50" s="315">
        <f t="shared" si="12"/>
        <v>0</v>
      </c>
      <c r="P50" s="316">
        <f t="shared" si="11"/>
        <v>0</v>
      </c>
    </row>
    <row r="51" spans="1:16" ht="24.95" customHeight="1" x14ac:dyDescent="0.15">
      <c r="A51" s="523"/>
      <c r="B51" s="491" t="s">
        <v>264</v>
      </c>
      <c r="C51" s="492"/>
      <c r="D51" s="493"/>
      <c r="E51" s="313">
        <v>0</v>
      </c>
      <c r="F51" s="314">
        <v>0</v>
      </c>
      <c r="G51" s="313">
        <v>0</v>
      </c>
      <c r="H51" s="314">
        <v>0</v>
      </c>
      <c r="I51" s="313">
        <v>0</v>
      </c>
      <c r="J51" s="314">
        <v>0</v>
      </c>
      <c r="K51" s="313">
        <v>0</v>
      </c>
      <c r="L51" s="314">
        <v>0</v>
      </c>
      <c r="M51" s="313">
        <v>0</v>
      </c>
      <c r="N51" s="314">
        <v>0</v>
      </c>
      <c r="O51" s="315">
        <f t="shared" si="12"/>
        <v>0</v>
      </c>
      <c r="P51" s="316">
        <f t="shared" si="11"/>
        <v>0</v>
      </c>
    </row>
    <row r="52" spans="1:16" ht="48" customHeight="1" x14ac:dyDescent="0.15">
      <c r="A52" s="523"/>
      <c r="B52" s="557" t="s">
        <v>266</v>
      </c>
      <c r="C52" s="492"/>
      <c r="D52" s="493"/>
      <c r="E52" s="332"/>
      <c r="F52" s="333"/>
      <c r="G52" s="333"/>
      <c r="H52" s="333"/>
      <c r="I52" s="333"/>
      <c r="J52" s="333"/>
      <c r="K52" s="333"/>
      <c r="L52" s="333"/>
      <c r="M52" s="333"/>
      <c r="N52" s="333"/>
      <c r="O52" s="333"/>
      <c r="P52" s="334"/>
    </row>
    <row r="53" spans="1:16" ht="24.95" customHeight="1" x14ac:dyDescent="0.15">
      <c r="A53" s="523"/>
      <c r="B53" s="516" t="s">
        <v>267</v>
      </c>
      <c r="C53" s="517"/>
      <c r="D53" s="518"/>
      <c r="E53" s="313">
        <v>0</v>
      </c>
      <c r="F53" s="314">
        <v>0</v>
      </c>
      <c r="G53" s="313">
        <v>0</v>
      </c>
      <c r="H53" s="314">
        <v>0</v>
      </c>
      <c r="I53" s="313">
        <v>0</v>
      </c>
      <c r="J53" s="314">
        <v>0</v>
      </c>
      <c r="K53" s="313">
        <v>0</v>
      </c>
      <c r="L53" s="314">
        <v>0</v>
      </c>
      <c r="M53" s="313">
        <v>0</v>
      </c>
      <c r="N53" s="314">
        <v>0</v>
      </c>
      <c r="O53" s="315">
        <f t="shared" ref="O53:O66" si="13">SUM(M53,K53,I53,G53,E53)</f>
        <v>0</v>
      </c>
      <c r="P53" s="316">
        <f t="shared" ref="P53:P66" si="14">SUM(N53,L53,J53,H53,F53)</f>
        <v>0</v>
      </c>
    </row>
    <row r="54" spans="1:16" ht="24.95" customHeight="1" x14ac:dyDescent="0.15">
      <c r="A54" s="523"/>
      <c r="B54" s="491" t="s">
        <v>244</v>
      </c>
      <c r="C54" s="492"/>
      <c r="D54" s="493"/>
      <c r="E54" s="313">
        <v>0</v>
      </c>
      <c r="F54" s="314">
        <v>0</v>
      </c>
      <c r="G54" s="313">
        <v>0</v>
      </c>
      <c r="H54" s="314">
        <v>0</v>
      </c>
      <c r="I54" s="313">
        <v>0</v>
      </c>
      <c r="J54" s="314">
        <v>0</v>
      </c>
      <c r="K54" s="313">
        <v>0</v>
      </c>
      <c r="L54" s="314">
        <v>0</v>
      </c>
      <c r="M54" s="313">
        <v>0</v>
      </c>
      <c r="N54" s="314">
        <v>0</v>
      </c>
      <c r="O54" s="315">
        <f t="shared" si="13"/>
        <v>0</v>
      </c>
      <c r="P54" s="316">
        <f t="shared" si="14"/>
        <v>0</v>
      </c>
    </row>
    <row r="55" spans="1:16" ht="24.95" customHeight="1" x14ac:dyDescent="0.15">
      <c r="A55" s="523"/>
      <c r="B55" s="491" t="s">
        <v>245</v>
      </c>
      <c r="C55" s="492"/>
      <c r="D55" s="493"/>
      <c r="E55" s="313">
        <v>0</v>
      </c>
      <c r="F55" s="314">
        <v>0</v>
      </c>
      <c r="G55" s="313">
        <v>0</v>
      </c>
      <c r="H55" s="314">
        <v>0</v>
      </c>
      <c r="I55" s="313">
        <v>0</v>
      </c>
      <c r="J55" s="314">
        <v>0</v>
      </c>
      <c r="K55" s="313">
        <v>0</v>
      </c>
      <c r="L55" s="314">
        <v>0</v>
      </c>
      <c r="M55" s="313">
        <v>0</v>
      </c>
      <c r="N55" s="314">
        <v>0</v>
      </c>
      <c r="O55" s="315">
        <f t="shared" si="13"/>
        <v>0</v>
      </c>
      <c r="P55" s="316">
        <f t="shared" si="14"/>
        <v>0</v>
      </c>
    </row>
    <row r="56" spans="1:16" ht="24.95" customHeight="1" x14ac:dyDescent="0.15">
      <c r="A56" s="523"/>
      <c r="B56" s="491" t="s">
        <v>246</v>
      </c>
      <c r="C56" s="492"/>
      <c r="D56" s="493"/>
      <c r="E56" s="313">
        <v>0</v>
      </c>
      <c r="F56" s="314">
        <v>0</v>
      </c>
      <c r="G56" s="313">
        <v>0</v>
      </c>
      <c r="H56" s="314">
        <v>0</v>
      </c>
      <c r="I56" s="313">
        <v>0</v>
      </c>
      <c r="J56" s="314">
        <v>0</v>
      </c>
      <c r="K56" s="313">
        <v>0</v>
      </c>
      <c r="L56" s="314">
        <v>0</v>
      </c>
      <c r="M56" s="313">
        <v>0</v>
      </c>
      <c r="N56" s="314">
        <v>0</v>
      </c>
      <c r="O56" s="315">
        <f t="shared" si="13"/>
        <v>0</v>
      </c>
      <c r="P56" s="316">
        <f t="shared" si="14"/>
        <v>0</v>
      </c>
    </row>
    <row r="57" spans="1:16" ht="24.95" customHeight="1" x14ac:dyDescent="0.15">
      <c r="A57" s="523"/>
      <c r="B57" s="491" t="s">
        <v>247</v>
      </c>
      <c r="C57" s="492"/>
      <c r="D57" s="493"/>
      <c r="E57" s="313">
        <v>0</v>
      </c>
      <c r="F57" s="314">
        <v>0</v>
      </c>
      <c r="G57" s="313">
        <v>0</v>
      </c>
      <c r="H57" s="314">
        <v>0</v>
      </c>
      <c r="I57" s="313">
        <v>0</v>
      </c>
      <c r="J57" s="314">
        <v>0</v>
      </c>
      <c r="K57" s="313">
        <v>0</v>
      </c>
      <c r="L57" s="314">
        <v>0</v>
      </c>
      <c r="M57" s="313">
        <v>0</v>
      </c>
      <c r="N57" s="314">
        <v>0</v>
      </c>
      <c r="O57" s="315">
        <f t="shared" si="13"/>
        <v>0</v>
      </c>
      <c r="P57" s="316">
        <f t="shared" si="14"/>
        <v>0</v>
      </c>
    </row>
    <row r="58" spans="1:16" ht="24.95" customHeight="1" x14ac:dyDescent="0.15">
      <c r="A58" s="523"/>
      <c r="B58" s="491" t="s">
        <v>248</v>
      </c>
      <c r="C58" s="492"/>
      <c r="D58" s="493"/>
      <c r="E58" s="313">
        <v>0</v>
      </c>
      <c r="F58" s="314">
        <v>0</v>
      </c>
      <c r="G58" s="313">
        <v>0</v>
      </c>
      <c r="H58" s="314">
        <v>0</v>
      </c>
      <c r="I58" s="313">
        <v>0</v>
      </c>
      <c r="J58" s="314">
        <v>0</v>
      </c>
      <c r="K58" s="313">
        <v>0</v>
      </c>
      <c r="L58" s="314">
        <v>0</v>
      </c>
      <c r="M58" s="313">
        <v>0</v>
      </c>
      <c r="N58" s="314">
        <v>0</v>
      </c>
      <c r="O58" s="315">
        <f t="shared" si="13"/>
        <v>0</v>
      </c>
      <c r="P58" s="316">
        <f t="shared" si="14"/>
        <v>0</v>
      </c>
    </row>
    <row r="59" spans="1:16" ht="24.95" customHeight="1" x14ac:dyDescent="0.15">
      <c r="A59" s="523"/>
      <c r="B59" s="507" t="s">
        <v>249</v>
      </c>
      <c r="C59" s="508"/>
      <c r="D59" s="509"/>
      <c r="E59" s="313">
        <v>0</v>
      </c>
      <c r="F59" s="314">
        <v>0</v>
      </c>
      <c r="G59" s="313">
        <v>0</v>
      </c>
      <c r="H59" s="314">
        <v>0</v>
      </c>
      <c r="I59" s="313">
        <v>0</v>
      </c>
      <c r="J59" s="314">
        <v>0</v>
      </c>
      <c r="K59" s="313">
        <v>0</v>
      </c>
      <c r="L59" s="314">
        <v>0</v>
      </c>
      <c r="M59" s="313">
        <v>0</v>
      </c>
      <c r="N59" s="314">
        <v>0</v>
      </c>
      <c r="O59" s="315">
        <f t="shared" si="13"/>
        <v>0</v>
      </c>
      <c r="P59" s="316">
        <f t="shared" si="14"/>
        <v>0</v>
      </c>
    </row>
    <row r="60" spans="1:16" ht="24.95" customHeight="1" x14ac:dyDescent="0.15">
      <c r="A60" s="523"/>
      <c r="B60" s="510" t="s">
        <v>250</v>
      </c>
      <c r="C60" s="510"/>
      <c r="D60" s="510"/>
      <c r="E60" s="313">
        <v>0</v>
      </c>
      <c r="F60" s="314">
        <v>0</v>
      </c>
      <c r="G60" s="313">
        <v>0</v>
      </c>
      <c r="H60" s="314">
        <v>0</v>
      </c>
      <c r="I60" s="313">
        <v>0</v>
      </c>
      <c r="J60" s="314">
        <v>0</v>
      </c>
      <c r="K60" s="313">
        <v>0</v>
      </c>
      <c r="L60" s="314">
        <v>0</v>
      </c>
      <c r="M60" s="313">
        <v>0</v>
      </c>
      <c r="N60" s="314">
        <v>0</v>
      </c>
      <c r="O60" s="315">
        <f t="shared" si="13"/>
        <v>0</v>
      </c>
      <c r="P60" s="316">
        <f t="shared" si="14"/>
        <v>0</v>
      </c>
    </row>
    <row r="61" spans="1:16" ht="24.95" customHeight="1" x14ac:dyDescent="0.15">
      <c r="A61" s="523"/>
      <c r="B61" s="510" t="s">
        <v>251</v>
      </c>
      <c r="C61" s="510"/>
      <c r="D61" s="510"/>
      <c r="E61" s="313">
        <v>0</v>
      </c>
      <c r="F61" s="314">
        <v>0</v>
      </c>
      <c r="G61" s="313">
        <v>0</v>
      </c>
      <c r="H61" s="314">
        <v>0</v>
      </c>
      <c r="I61" s="313">
        <v>0</v>
      </c>
      <c r="J61" s="314">
        <v>0</v>
      </c>
      <c r="K61" s="313">
        <v>0</v>
      </c>
      <c r="L61" s="314">
        <v>0</v>
      </c>
      <c r="M61" s="313">
        <v>0</v>
      </c>
      <c r="N61" s="314">
        <v>0</v>
      </c>
      <c r="O61" s="315">
        <f t="shared" si="13"/>
        <v>0</v>
      </c>
      <c r="P61" s="316">
        <f t="shared" si="14"/>
        <v>0</v>
      </c>
    </row>
    <row r="62" spans="1:16" ht="24.95" customHeight="1" x14ac:dyDescent="0.15">
      <c r="A62" s="523"/>
      <c r="B62" s="511" t="s">
        <v>252</v>
      </c>
      <c r="C62" s="512"/>
      <c r="D62" s="513"/>
      <c r="E62" s="313">
        <v>0</v>
      </c>
      <c r="F62" s="314">
        <v>0</v>
      </c>
      <c r="G62" s="313">
        <v>0</v>
      </c>
      <c r="H62" s="314">
        <v>0</v>
      </c>
      <c r="I62" s="313">
        <v>0</v>
      </c>
      <c r="J62" s="314">
        <v>0</v>
      </c>
      <c r="K62" s="313">
        <v>0</v>
      </c>
      <c r="L62" s="314">
        <v>0</v>
      </c>
      <c r="M62" s="313">
        <v>0</v>
      </c>
      <c r="N62" s="314">
        <v>0</v>
      </c>
      <c r="O62" s="315">
        <f t="shared" si="13"/>
        <v>0</v>
      </c>
      <c r="P62" s="316">
        <f t="shared" si="14"/>
        <v>0</v>
      </c>
    </row>
    <row r="63" spans="1:16" ht="24.95" customHeight="1" x14ac:dyDescent="0.15">
      <c r="A63" s="523"/>
      <c r="B63" s="491" t="s">
        <v>253</v>
      </c>
      <c r="C63" s="492"/>
      <c r="D63" s="493"/>
      <c r="E63" s="313">
        <v>0</v>
      </c>
      <c r="F63" s="314">
        <v>0</v>
      </c>
      <c r="G63" s="313">
        <v>0</v>
      </c>
      <c r="H63" s="314">
        <v>0</v>
      </c>
      <c r="I63" s="313">
        <v>0</v>
      </c>
      <c r="J63" s="314">
        <v>0</v>
      </c>
      <c r="K63" s="313">
        <v>0</v>
      </c>
      <c r="L63" s="314">
        <v>0</v>
      </c>
      <c r="M63" s="313">
        <v>0</v>
      </c>
      <c r="N63" s="314">
        <v>0</v>
      </c>
      <c r="O63" s="315">
        <f t="shared" si="13"/>
        <v>0</v>
      </c>
      <c r="P63" s="316">
        <f t="shared" si="14"/>
        <v>0</v>
      </c>
    </row>
    <row r="64" spans="1:16" ht="24.95" customHeight="1" x14ac:dyDescent="0.15">
      <c r="A64" s="523"/>
      <c r="B64" s="491" t="s">
        <v>254</v>
      </c>
      <c r="C64" s="492"/>
      <c r="D64" s="493"/>
      <c r="E64" s="313">
        <v>0</v>
      </c>
      <c r="F64" s="314">
        <v>0</v>
      </c>
      <c r="G64" s="313">
        <v>0</v>
      </c>
      <c r="H64" s="314">
        <v>0</v>
      </c>
      <c r="I64" s="313">
        <v>0</v>
      </c>
      <c r="J64" s="314">
        <v>0</v>
      </c>
      <c r="K64" s="313">
        <v>0</v>
      </c>
      <c r="L64" s="314">
        <v>0</v>
      </c>
      <c r="M64" s="313">
        <v>0</v>
      </c>
      <c r="N64" s="314">
        <v>0</v>
      </c>
      <c r="O64" s="315">
        <f t="shared" si="13"/>
        <v>0</v>
      </c>
      <c r="P64" s="316">
        <f t="shared" si="14"/>
        <v>0</v>
      </c>
    </row>
    <row r="65" spans="1:16" ht="24.95" customHeight="1" x14ac:dyDescent="0.15">
      <c r="A65" s="523"/>
      <c r="B65" s="491" t="s">
        <v>255</v>
      </c>
      <c r="C65" s="492"/>
      <c r="D65" s="493"/>
      <c r="E65" s="313">
        <v>0</v>
      </c>
      <c r="F65" s="314">
        <v>0</v>
      </c>
      <c r="G65" s="313">
        <v>0</v>
      </c>
      <c r="H65" s="314">
        <v>0</v>
      </c>
      <c r="I65" s="313">
        <v>0</v>
      </c>
      <c r="J65" s="314">
        <v>0</v>
      </c>
      <c r="K65" s="313">
        <v>0</v>
      </c>
      <c r="L65" s="314">
        <v>0</v>
      </c>
      <c r="M65" s="313">
        <v>0</v>
      </c>
      <c r="N65" s="314">
        <v>0</v>
      </c>
      <c r="O65" s="315">
        <f t="shared" si="13"/>
        <v>0</v>
      </c>
      <c r="P65" s="316">
        <f t="shared" si="14"/>
        <v>0</v>
      </c>
    </row>
    <row r="66" spans="1:16" ht="24.95" customHeight="1" x14ac:dyDescent="0.15">
      <c r="A66" s="523"/>
      <c r="B66" s="491" t="s">
        <v>256</v>
      </c>
      <c r="C66" s="492"/>
      <c r="D66" s="493"/>
      <c r="E66" s="313">
        <v>0</v>
      </c>
      <c r="F66" s="314">
        <v>0</v>
      </c>
      <c r="G66" s="313">
        <v>0</v>
      </c>
      <c r="H66" s="314">
        <v>0</v>
      </c>
      <c r="I66" s="313">
        <v>0</v>
      </c>
      <c r="J66" s="314">
        <v>0</v>
      </c>
      <c r="K66" s="313">
        <v>0</v>
      </c>
      <c r="L66" s="314">
        <v>0</v>
      </c>
      <c r="M66" s="313">
        <v>0</v>
      </c>
      <c r="N66" s="314">
        <v>0</v>
      </c>
      <c r="O66" s="315">
        <f t="shared" si="13"/>
        <v>0</v>
      </c>
      <c r="P66" s="316">
        <f t="shared" si="14"/>
        <v>0</v>
      </c>
    </row>
    <row r="67" spans="1:16" ht="24.95" customHeight="1" x14ac:dyDescent="0.15">
      <c r="A67" s="523"/>
      <c r="B67" s="491" t="s">
        <v>268</v>
      </c>
      <c r="C67" s="492"/>
      <c r="D67" s="493"/>
      <c r="E67" s="335"/>
      <c r="F67" s="336"/>
      <c r="G67" s="336"/>
      <c r="H67" s="336"/>
      <c r="I67" s="336"/>
      <c r="J67" s="336"/>
      <c r="K67" s="336"/>
      <c r="L67" s="336"/>
      <c r="M67" s="336"/>
      <c r="N67" s="336"/>
      <c r="O67" s="336"/>
      <c r="P67" s="337"/>
    </row>
    <row r="68" spans="1:16" ht="24.95" customHeight="1" x14ac:dyDescent="0.15">
      <c r="A68" s="523"/>
      <c r="B68" s="504" t="s">
        <v>243</v>
      </c>
      <c r="C68" s="505"/>
      <c r="D68" s="506"/>
      <c r="E68" s="120">
        <v>0</v>
      </c>
      <c r="F68" s="121">
        <v>0</v>
      </c>
      <c r="G68" s="120">
        <v>0</v>
      </c>
      <c r="H68" s="121">
        <v>0</v>
      </c>
      <c r="I68" s="120">
        <v>0</v>
      </c>
      <c r="J68" s="121">
        <v>0</v>
      </c>
      <c r="K68" s="120">
        <v>0</v>
      </c>
      <c r="L68" s="121">
        <v>0</v>
      </c>
      <c r="M68" s="120">
        <v>0</v>
      </c>
      <c r="N68" s="121">
        <v>0</v>
      </c>
      <c r="O68" s="9">
        <f t="shared" ref="O68:O86" si="15">SUM(M68,K68,I68,G68,E68)</f>
        <v>0</v>
      </c>
      <c r="P68" s="7">
        <f t="shared" ref="P68:P86" si="16">SUM(N68,L68,J68,H68,F68)</f>
        <v>0</v>
      </c>
    </row>
    <row r="69" spans="1:16" ht="24.95" customHeight="1" x14ac:dyDescent="0.15">
      <c r="A69" s="523"/>
      <c r="B69" s="491" t="s">
        <v>244</v>
      </c>
      <c r="C69" s="492"/>
      <c r="D69" s="493"/>
      <c r="E69" s="313">
        <v>0</v>
      </c>
      <c r="F69" s="314">
        <v>0</v>
      </c>
      <c r="G69" s="313">
        <v>0</v>
      </c>
      <c r="H69" s="314">
        <v>0</v>
      </c>
      <c r="I69" s="313">
        <v>0</v>
      </c>
      <c r="J69" s="314">
        <v>0</v>
      </c>
      <c r="K69" s="313">
        <v>0</v>
      </c>
      <c r="L69" s="314">
        <v>0</v>
      </c>
      <c r="M69" s="313">
        <v>0</v>
      </c>
      <c r="N69" s="314">
        <v>0</v>
      </c>
      <c r="O69" s="315">
        <f t="shared" si="15"/>
        <v>0</v>
      </c>
      <c r="P69" s="316">
        <f t="shared" si="16"/>
        <v>0</v>
      </c>
    </row>
    <row r="70" spans="1:16" ht="24.95" customHeight="1" x14ac:dyDescent="0.15">
      <c r="A70" s="523"/>
      <c r="B70" s="491" t="s">
        <v>245</v>
      </c>
      <c r="C70" s="492"/>
      <c r="D70" s="493"/>
      <c r="E70" s="313">
        <v>0</v>
      </c>
      <c r="F70" s="314">
        <v>0</v>
      </c>
      <c r="G70" s="313">
        <v>0</v>
      </c>
      <c r="H70" s="314">
        <v>0</v>
      </c>
      <c r="I70" s="313">
        <v>0</v>
      </c>
      <c r="J70" s="314">
        <v>0</v>
      </c>
      <c r="K70" s="313">
        <v>0</v>
      </c>
      <c r="L70" s="314">
        <v>0</v>
      </c>
      <c r="M70" s="313">
        <v>0</v>
      </c>
      <c r="N70" s="314">
        <v>0</v>
      </c>
      <c r="O70" s="315">
        <f t="shared" si="15"/>
        <v>0</v>
      </c>
      <c r="P70" s="316">
        <f t="shared" si="16"/>
        <v>0</v>
      </c>
    </row>
    <row r="71" spans="1:16" ht="24.95" customHeight="1" x14ac:dyDescent="0.15">
      <c r="A71" s="523"/>
      <c r="B71" s="491" t="s">
        <v>246</v>
      </c>
      <c r="C71" s="492"/>
      <c r="D71" s="493"/>
      <c r="E71" s="313">
        <v>0</v>
      </c>
      <c r="F71" s="314">
        <v>0</v>
      </c>
      <c r="G71" s="313">
        <v>0</v>
      </c>
      <c r="H71" s="314">
        <v>0</v>
      </c>
      <c r="I71" s="313">
        <v>0</v>
      </c>
      <c r="J71" s="314">
        <v>0</v>
      </c>
      <c r="K71" s="313">
        <v>0</v>
      </c>
      <c r="L71" s="314">
        <v>0</v>
      </c>
      <c r="M71" s="313">
        <v>0</v>
      </c>
      <c r="N71" s="314">
        <v>0</v>
      </c>
      <c r="O71" s="315">
        <f t="shared" si="15"/>
        <v>0</v>
      </c>
      <c r="P71" s="316">
        <f t="shared" si="16"/>
        <v>0</v>
      </c>
    </row>
    <row r="72" spans="1:16" ht="24.95" customHeight="1" x14ac:dyDescent="0.15">
      <c r="A72" s="523"/>
      <c r="B72" s="491" t="s">
        <v>247</v>
      </c>
      <c r="C72" s="492"/>
      <c r="D72" s="493"/>
      <c r="E72" s="313">
        <v>0</v>
      </c>
      <c r="F72" s="314">
        <v>0</v>
      </c>
      <c r="G72" s="313">
        <v>0</v>
      </c>
      <c r="H72" s="314">
        <v>0</v>
      </c>
      <c r="I72" s="313">
        <v>0</v>
      </c>
      <c r="J72" s="314">
        <v>0</v>
      </c>
      <c r="K72" s="313">
        <v>0</v>
      </c>
      <c r="L72" s="314">
        <v>0</v>
      </c>
      <c r="M72" s="313">
        <v>0</v>
      </c>
      <c r="N72" s="314">
        <v>0</v>
      </c>
      <c r="O72" s="315">
        <f t="shared" si="15"/>
        <v>0</v>
      </c>
      <c r="P72" s="316">
        <f t="shared" si="16"/>
        <v>0</v>
      </c>
    </row>
    <row r="73" spans="1:16" ht="24.95" customHeight="1" x14ac:dyDescent="0.15">
      <c r="A73" s="523"/>
      <c r="B73" s="491" t="s">
        <v>248</v>
      </c>
      <c r="C73" s="492"/>
      <c r="D73" s="493"/>
      <c r="E73" s="313">
        <v>0</v>
      </c>
      <c r="F73" s="314">
        <v>0</v>
      </c>
      <c r="G73" s="313">
        <v>0</v>
      </c>
      <c r="H73" s="314">
        <v>0</v>
      </c>
      <c r="I73" s="313">
        <v>0</v>
      </c>
      <c r="J73" s="314">
        <v>0</v>
      </c>
      <c r="K73" s="313">
        <v>0</v>
      </c>
      <c r="L73" s="314">
        <v>0</v>
      </c>
      <c r="M73" s="313">
        <v>0</v>
      </c>
      <c r="N73" s="314">
        <v>0</v>
      </c>
      <c r="O73" s="315">
        <f t="shared" si="15"/>
        <v>0</v>
      </c>
      <c r="P73" s="316">
        <f t="shared" si="16"/>
        <v>0</v>
      </c>
    </row>
    <row r="74" spans="1:16" ht="24.95" customHeight="1" x14ac:dyDescent="0.15">
      <c r="A74" s="523"/>
      <c r="B74" s="507" t="s">
        <v>249</v>
      </c>
      <c r="C74" s="508"/>
      <c r="D74" s="509"/>
      <c r="E74" s="313">
        <v>0</v>
      </c>
      <c r="F74" s="314">
        <v>0</v>
      </c>
      <c r="G74" s="313">
        <v>0</v>
      </c>
      <c r="H74" s="314">
        <v>0</v>
      </c>
      <c r="I74" s="313">
        <v>0</v>
      </c>
      <c r="J74" s="314">
        <v>0</v>
      </c>
      <c r="K74" s="313">
        <v>0</v>
      </c>
      <c r="L74" s="314">
        <v>0</v>
      </c>
      <c r="M74" s="313">
        <v>0</v>
      </c>
      <c r="N74" s="314">
        <v>0</v>
      </c>
      <c r="O74" s="315">
        <f t="shared" si="15"/>
        <v>0</v>
      </c>
      <c r="P74" s="316">
        <f t="shared" si="16"/>
        <v>0</v>
      </c>
    </row>
    <row r="75" spans="1:16" ht="24.95" customHeight="1" x14ac:dyDescent="0.15">
      <c r="A75" s="523"/>
      <c r="B75" s="510" t="s">
        <v>250</v>
      </c>
      <c r="C75" s="510"/>
      <c r="D75" s="510"/>
      <c r="E75" s="313">
        <v>0</v>
      </c>
      <c r="F75" s="314">
        <v>0</v>
      </c>
      <c r="G75" s="313">
        <v>0</v>
      </c>
      <c r="H75" s="314">
        <v>0</v>
      </c>
      <c r="I75" s="313">
        <v>0</v>
      </c>
      <c r="J75" s="314">
        <v>0</v>
      </c>
      <c r="K75" s="313">
        <v>0</v>
      </c>
      <c r="L75" s="314">
        <v>0</v>
      </c>
      <c r="M75" s="313">
        <v>0</v>
      </c>
      <c r="N75" s="314">
        <v>0</v>
      </c>
      <c r="O75" s="315">
        <f t="shared" si="15"/>
        <v>0</v>
      </c>
      <c r="P75" s="316">
        <f t="shared" si="16"/>
        <v>0</v>
      </c>
    </row>
    <row r="76" spans="1:16" ht="24.95" customHeight="1" x14ac:dyDescent="0.15">
      <c r="A76" s="523"/>
      <c r="B76" s="510" t="s">
        <v>251</v>
      </c>
      <c r="C76" s="510"/>
      <c r="D76" s="510"/>
      <c r="E76" s="313">
        <v>0</v>
      </c>
      <c r="F76" s="314">
        <v>0</v>
      </c>
      <c r="G76" s="313">
        <v>0</v>
      </c>
      <c r="H76" s="314">
        <v>0</v>
      </c>
      <c r="I76" s="313">
        <v>0</v>
      </c>
      <c r="J76" s="314">
        <v>0</v>
      </c>
      <c r="K76" s="313">
        <v>0</v>
      </c>
      <c r="L76" s="314">
        <v>0</v>
      </c>
      <c r="M76" s="313">
        <v>0</v>
      </c>
      <c r="N76" s="314">
        <v>0</v>
      </c>
      <c r="O76" s="315">
        <f t="shared" si="15"/>
        <v>0</v>
      </c>
      <c r="P76" s="316">
        <f t="shared" si="16"/>
        <v>0</v>
      </c>
    </row>
    <row r="77" spans="1:16" ht="24.95" customHeight="1" x14ac:dyDescent="0.15">
      <c r="A77" s="523"/>
      <c r="B77" s="511" t="s">
        <v>252</v>
      </c>
      <c r="C77" s="512"/>
      <c r="D77" s="513"/>
      <c r="E77" s="313">
        <v>0</v>
      </c>
      <c r="F77" s="314">
        <v>0</v>
      </c>
      <c r="G77" s="313">
        <v>0</v>
      </c>
      <c r="H77" s="314">
        <v>0</v>
      </c>
      <c r="I77" s="313">
        <v>0</v>
      </c>
      <c r="J77" s="314">
        <v>0</v>
      </c>
      <c r="K77" s="313">
        <v>0</v>
      </c>
      <c r="L77" s="314">
        <v>0</v>
      </c>
      <c r="M77" s="313">
        <v>0</v>
      </c>
      <c r="N77" s="314">
        <v>0</v>
      </c>
      <c r="O77" s="315">
        <f t="shared" si="15"/>
        <v>0</v>
      </c>
      <c r="P77" s="316">
        <f t="shared" si="16"/>
        <v>0</v>
      </c>
    </row>
    <row r="78" spans="1:16" ht="24.95" customHeight="1" x14ac:dyDescent="0.15">
      <c r="A78" s="523"/>
      <c r="B78" s="491" t="s">
        <v>253</v>
      </c>
      <c r="C78" s="492"/>
      <c r="D78" s="493"/>
      <c r="E78" s="313">
        <v>0</v>
      </c>
      <c r="F78" s="314">
        <v>0</v>
      </c>
      <c r="G78" s="313">
        <v>0</v>
      </c>
      <c r="H78" s="314">
        <v>0</v>
      </c>
      <c r="I78" s="313">
        <v>0</v>
      </c>
      <c r="J78" s="314">
        <v>0</v>
      </c>
      <c r="K78" s="313">
        <v>0</v>
      </c>
      <c r="L78" s="314">
        <v>0</v>
      </c>
      <c r="M78" s="313">
        <v>0</v>
      </c>
      <c r="N78" s="314">
        <v>0</v>
      </c>
      <c r="O78" s="315">
        <f t="shared" si="15"/>
        <v>0</v>
      </c>
      <c r="P78" s="316">
        <f t="shared" si="16"/>
        <v>0</v>
      </c>
    </row>
    <row r="79" spans="1:16" ht="24.95" customHeight="1" x14ac:dyDescent="0.15">
      <c r="A79" s="523"/>
      <c r="B79" s="491" t="s">
        <v>254</v>
      </c>
      <c r="C79" s="492"/>
      <c r="D79" s="493"/>
      <c r="E79" s="313">
        <v>0</v>
      </c>
      <c r="F79" s="314">
        <v>0</v>
      </c>
      <c r="G79" s="313">
        <v>0</v>
      </c>
      <c r="H79" s="314">
        <v>0</v>
      </c>
      <c r="I79" s="313">
        <v>0</v>
      </c>
      <c r="J79" s="314">
        <v>0</v>
      </c>
      <c r="K79" s="313">
        <v>0</v>
      </c>
      <c r="L79" s="314">
        <v>0</v>
      </c>
      <c r="M79" s="313">
        <v>0</v>
      </c>
      <c r="N79" s="314">
        <v>0</v>
      </c>
      <c r="O79" s="315">
        <f t="shared" si="15"/>
        <v>0</v>
      </c>
      <c r="P79" s="316">
        <f t="shared" si="16"/>
        <v>0</v>
      </c>
    </row>
    <row r="80" spans="1:16" ht="24.95" customHeight="1" x14ac:dyDescent="0.15">
      <c r="A80" s="523"/>
      <c r="B80" s="491" t="s">
        <v>255</v>
      </c>
      <c r="C80" s="492"/>
      <c r="D80" s="493"/>
      <c r="E80" s="313">
        <v>0</v>
      </c>
      <c r="F80" s="314">
        <v>0</v>
      </c>
      <c r="G80" s="313">
        <v>0</v>
      </c>
      <c r="H80" s="314">
        <v>0</v>
      </c>
      <c r="I80" s="313">
        <v>0</v>
      </c>
      <c r="J80" s="314">
        <v>0</v>
      </c>
      <c r="K80" s="313">
        <v>0</v>
      </c>
      <c r="L80" s="314">
        <v>0</v>
      </c>
      <c r="M80" s="313">
        <v>0</v>
      </c>
      <c r="N80" s="314">
        <v>0</v>
      </c>
      <c r="O80" s="315">
        <f t="shared" si="15"/>
        <v>0</v>
      </c>
      <c r="P80" s="316">
        <f t="shared" si="16"/>
        <v>0</v>
      </c>
    </row>
    <row r="81" spans="1:16" ht="24.95" customHeight="1" x14ac:dyDescent="0.15">
      <c r="A81" s="523"/>
      <c r="B81" s="491" t="s">
        <v>256</v>
      </c>
      <c r="C81" s="492"/>
      <c r="D81" s="493"/>
      <c r="E81" s="313">
        <v>0</v>
      </c>
      <c r="F81" s="314">
        <v>0</v>
      </c>
      <c r="G81" s="313">
        <v>0</v>
      </c>
      <c r="H81" s="314">
        <v>0</v>
      </c>
      <c r="I81" s="313">
        <v>0</v>
      </c>
      <c r="J81" s="314">
        <v>0</v>
      </c>
      <c r="K81" s="313">
        <v>0</v>
      </c>
      <c r="L81" s="314">
        <v>0</v>
      </c>
      <c r="M81" s="313">
        <v>0</v>
      </c>
      <c r="N81" s="314">
        <v>0</v>
      </c>
      <c r="O81" s="315">
        <f t="shared" si="15"/>
        <v>0</v>
      </c>
      <c r="P81" s="316">
        <f t="shared" si="16"/>
        <v>0</v>
      </c>
    </row>
    <row r="82" spans="1:16" ht="24.95" customHeight="1" x14ac:dyDescent="0.15">
      <c r="A82" s="523"/>
      <c r="B82" s="494" t="s">
        <v>263</v>
      </c>
      <c r="C82" s="495"/>
      <c r="D82" s="496"/>
      <c r="E82" s="313">
        <v>0</v>
      </c>
      <c r="F82" s="314">
        <v>0</v>
      </c>
      <c r="G82" s="313">
        <v>0</v>
      </c>
      <c r="H82" s="314">
        <v>0</v>
      </c>
      <c r="I82" s="313">
        <v>0</v>
      </c>
      <c r="J82" s="314">
        <v>0</v>
      </c>
      <c r="K82" s="313">
        <v>0</v>
      </c>
      <c r="L82" s="314">
        <v>0</v>
      </c>
      <c r="M82" s="313">
        <v>0</v>
      </c>
      <c r="N82" s="314">
        <v>0</v>
      </c>
      <c r="O82" s="315">
        <f t="shared" si="15"/>
        <v>0</v>
      </c>
      <c r="P82" s="316">
        <f t="shared" si="16"/>
        <v>0</v>
      </c>
    </row>
    <row r="83" spans="1:16" ht="24.95" customHeight="1" x14ac:dyDescent="0.15">
      <c r="A83" s="523"/>
      <c r="B83" s="491" t="s">
        <v>259</v>
      </c>
      <c r="C83" s="492"/>
      <c r="D83" s="493"/>
      <c r="E83" s="313">
        <v>0</v>
      </c>
      <c r="F83" s="314">
        <v>0</v>
      </c>
      <c r="G83" s="313">
        <v>0</v>
      </c>
      <c r="H83" s="314">
        <v>0</v>
      </c>
      <c r="I83" s="313">
        <v>0</v>
      </c>
      <c r="J83" s="314">
        <v>0</v>
      </c>
      <c r="K83" s="313">
        <v>0</v>
      </c>
      <c r="L83" s="314">
        <v>0</v>
      </c>
      <c r="M83" s="313">
        <v>0</v>
      </c>
      <c r="N83" s="314">
        <v>0</v>
      </c>
      <c r="O83" s="315">
        <f t="shared" si="15"/>
        <v>0</v>
      </c>
      <c r="P83" s="316">
        <f t="shared" si="16"/>
        <v>0</v>
      </c>
    </row>
    <row r="84" spans="1:16" ht="24.95" customHeight="1" x14ac:dyDescent="0.15">
      <c r="A84" s="523"/>
      <c r="B84" s="491" t="s">
        <v>260</v>
      </c>
      <c r="C84" s="492"/>
      <c r="D84" s="493"/>
      <c r="E84" s="313">
        <v>0</v>
      </c>
      <c r="F84" s="314">
        <v>0</v>
      </c>
      <c r="G84" s="313">
        <v>0</v>
      </c>
      <c r="H84" s="314">
        <v>0</v>
      </c>
      <c r="I84" s="313">
        <v>0</v>
      </c>
      <c r="J84" s="314">
        <v>0</v>
      </c>
      <c r="K84" s="313">
        <v>0</v>
      </c>
      <c r="L84" s="314">
        <v>0</v>
      </c>
      <c r="M84" s="313">
        <v>0</v>
      </c>
      <c r="N84" s="314">
        <v>0</v>
      </c>
      <c r="O84" s="315">
        <f t="shared" si="15"/>
        <v>0</v>
      </c>
      <c r="P84" s="316">
        <f t="shared" si="16"/>
        <v>0</v>
      </c>
    </row>
    <row r="85" spans="1:16" ht="24.95" customHeight="1" x14ac:dyDescent="0.15">
      <c r="A85" s="523"/>
      <c r="B85" s="491" t="s">
        <v>261</v>
      </c>
      <c r="C85" s="492"/>
      <c r="D85" s="493"/>
      <c r="E85" s="313">
        <v>0</v>
      </c>
      <c r="F85" s="314">
        <v>0</v>
      </c>
      <c r="G85" s="313">
        <v>0</v>
      </c>
      <c r="H85" s="314">
        <v>0</v>
      </c>
      <c r="I85" s="313">
        <v>0</v>
      </c>
      <c r="J85" s="314">
        <v>0</v>
      </c>
      <c r="K85" s="313">
        <v>0</v>
      </c>
      <c r="L85" s="314">
        <v>0</v>
      </c>
      <c r="M85" s="313">
        <v>0</v>
      </c>
      <c r="N85" s="314">
        <v>0</v>
      </c>
      <c r="O85" s="315">
        <f t="shared" si="15"/>
        <v>0</v>
      </c>
      <c r="P85" s="316">
        <f t="shared" si="16"/>
        <v>0</v>
      </c>
    </row>
    <row r="86" spans="1:16" ht="24.95" customHeight="1" x14ac:dyDescent="0.15">
      <c r="A86" s="523"/>
      <c r="B86" s="491" t="s">
        <v>264</v>
      </c>
      <c r="C86" s="492"/>
      <c r="D86" s="493"/>
      <c r="E86" s="313">
        <v>0</v>
      </c>
      <c r="F86" s="314">
        <v>0</v>
      </c>
      <c r="G86" s="313">
        <v>0</v>
      </c>
      <c r="H86" s="314">
        <v>0</v>
      </c>
      <c r="I86" s="313">
        <v>0</v>
      </c>
      <c r="J86" s="314">
        <v>0</v>
      </c>
      <c r="K86" s="313">
        <v>0</v>
      </c>
      <c r="L86" s="314">
        <v>0</v>
      </c>
      <c r="M86" s="313">
        <v>0</v>
      </c>
      <c r="N86" s="314">
        <v>0</v>
      </c>
      <c r="O86" s="315">
        <f t="shared" si="15"/>
        <v>0</v>
      </c>
      <c r="P86" s="316">
        <f t="shared" si="16"/>
        <v>0</v>
      </c>
    </row>
    <row r="87" spans="1:16" ht="24.95" customHeight="1" x14ac:dyDescent="0.15">
      <c r="A87" s="523"/>
      <c r="B87" s="497" t="s">
        <v>194</v>
      </c>
      <c r="C87" s="500" t="s">
        <v>208</v>
      </c>
      <c r="D87" s="501"/>
      <c r="E87" s="120">
        <v>0</v>
      </c>
      <c r="F87" s="121">
        <v>0</v>
      </c>
      <c r="G87" s="120">
        <v>0</v>
      </c>
      <c r="H87" s="121">
        <v>0</v>
      </c>
      <c r="I87" s="120">
        <v>0</v>
      </c>
      <c r="J87" s="121">
        <v>0</v>
      </c>
      <c r="K87" s="120">
        <v>0</v>
      </c>
      <c r="L87" s="121">
        <v>0</v>
      </c>
      <c r="M87" s="120">
        <v>0</v>
      </c>
      <c r="N87" s="121">
        <v>0</v>
      </c>
      <c r="O87" s="9">
        <f t="shared" ref="O87:O90" si="17">SUM(M87,K87,I87,G87,E87)</f>
        <v>0</v>
      </c>
      <c r="P87" s="7">
        <f t="shared" ref="P87" si="18">SUM(N87,L87,J87,H87,F87)</f>
        <v>0</v>
      </c>
    </row>
    <row r="88" spans="1:16" ht="24.95" customHeight="1" x14ac:dyDescent="0.15">
      <c r="A88" s="523"/>
      <c r="B88" s="498"/>
      <c r="C88" s="502" t="s">
        <v>204</v>
      </c>
      <c r="D88" s="503"/>
      <c r="E88" s="221">
        <v>0</v>
      </c>
      <c r="F88" s="219"/>
      <c r="G88" s="221">
        <v>0</v>
      </c>
      <c r="H88" s="219"/>
      <c r="I88" s="221">
        <v>0</v>
      </c>
      <c r="J88" s="219"/>
      <c r="K88" s="221">
        <v>0</v>
      </c>
      <c r="L88" s="219"/>
      <c r="M88" s="221">
        <v>0</v>
      </c>
      <c r="N88" s="219"/>
      <c r="O88" s="33">
        <f t="shared" si="17"/>
        <v>0</v>
      </c>
      <c r="P88" s="220"/>
    </row>
    <row r="89" spans="1:16" ht="24.95" customHeight="1" x14ac:dyDescent="0.15">
      <c r="A89" s="523"/>
      <c r="B89" s="498"/>
      <c r="C89" s="500" t="s">
        <v>209</v>
      </c>
      <c r="D89" s="501"/>
      <c r="E89" s="120">
        <v>0</v>
      </c>
      <c r="F89" s="121">
        <v>0</v>
      </c>
      <c r="G89" s="120">
        <v>0</v>
      </c>
      <c r="H89" s="121">
        <v>0</v>
      </c>
      <c r="I89" s="120">
        <v>0</v>
      </c>
      <c r="J89" s="121">
        <v>0</v>
      </c>
      <c r="K89" s="120">
        <v>0</v>
      </c>
      <c r="L89" s="121">
        <v>0</v>
      </c>
      <c r="M89" s="120">
        <v>0</v>
      </c>
      <c r="N89" s="121">
        <v>0</v>
      </c>
      <c r="O89" s="9">
        <f t="shared" si="17"/>
        <v>0</v>
      </c>
      <c r="P89" s="7">
        <f t="shared" ref="P89" si="19">SUM(N89,L89,J89,H89,F89)</f>
        <v>0</v>
      </c>
    </row>
    <row r="90" spans="1:16" ht="24.95" customHeight="1" x14ac:dyDescent="0.15">
      <c r="A90" s="523"/>
      <c r="B90" s="499"/>
      <c r="C90" s="502" t="s">
        <v>203</v>
      </c>
      <c r="D90" s="503"/>
      <c r="E90" s="221">
        <v>0</v>
      </c>
      <c r="F90" s="219"/>
      <c r="G90" s="221">
        <v>0</v>
      </c>
      <c r="H90" s="219"/>
      <c r="I90" s="221">
        <v>0</v>
      </c>
      <c r="J90" s="219"/>
      <c r="K90" s="221">
        <v>0</v>
      </c>
      <c r="L90" s="219"/>
      <c r="M90" s="221">
        <v>0</v>
      </c>
      <c r="N90" s="219"/>
      <c r="O90" s="33">
        <f t="shared" si="17"/>
        <v>0</v>
      </c>
      <c r="P90" s="220"/>
    </row>
    <row r="91" spans="1:16" ht="24.95" customHeight="1" x14ac:dyDescent="0.15">
      <c r="A91" s="523"/>
      <c r="B91" s="553" t="s">
        <v>269</v>
      </c>
      <c r="C91" s="500" t="s">
        <v>270</v>
      </c>
      <c r="D91" s="501"/>
      <c r="E91" s="120">
        <v>0</v>
      </c>
      <c r="F91" s="121">
        <v>0</v>
      </c>
      <c r="G91" s="120">
        <v>0</v>
      </c>
      <c r="H91" s="121">
        <v>0</v>
      </c>
      <c r="I91" s="120">
        <v>0</v>
      </c>
      <c r="J91" s="121">
        <v>0</v>
      </c>
      <c r="K91" s="120">
        <v>0</v>
      </c>
      <c r="L91" s="121">
        <v>0</v>
      </c>
      <c r="M91" s="120">
        <v>0</v>
      </c>
      <c r="N91" s="121">
        <v>0</v>
      </c>
      <c r="O91" s="9">
        <f t="shared" ref="O91:O94" si="20">SUM(M91,K91,I91,G91,E91)</f>
        <v>0</v>
      </c>
      <c r="P91" s="7">
        <f t="shared" ref="P91:P92" si="21">SUM(N91,L91,J91,H91,F91)</f>
        <v>0</v>
      </c>
    </row>
    <row r="92" spans="1:16" ht="39" customHeight="1" x14ac:dyDescent="0.15">
      <c r="A92" s="523"/>
      <c r="B92" s="554"/>
      <c r="C92" s="514" t="s">
        <v>271</v>
      </c>
      <c r="D92" s="515"/>
      <c r="E92" s="313">
        <v>0</v>
      </c>
      <c r="F92" s="314">
        <v>0</v>
      </c>
      <c r="G92" s="313">
        <v>0</v>
      </c>
      <c r="H92" s="314">
        <v>0</v>
      </c>
      <c r="I92" s="313">
        <v>0</v>
      </c>
      <c r="J92" s="314">
        <v>0</v>
      </c>
      <c r="K92" s="313">
        <v>0</v>
      </c>
      <c r="L92" s="314">
        <v>0</v>
      </c>
      <c r="M92" s="313">
        <v>0</v>
      </c>
      <c r="N92" s="314">
        <v>0</v>
      </c>
      <c r="O92" s="315">
        <f t="shared" si="20"/>
        <v>0</v>
      </c>
      <c r="P92" s="316">
        <f t="shared" si="21"/>
        <v>0</v>
      </c>
    </row>
    <row r="93" spans="1:16" ht="24.95" customHeight="1" x14ac:dyDescent="0.15">
      <c r="A93" s="523"/>
      <c r="B93" s="554"/>
      <c r="C93" s="564" t="s">
        <v>203</v>
      </c>
      <c r="D93" s="515"/>
      <c r="E93" s="328">
        <v>0</v>
      </c>
      <c r="F93" s="329"/>
      <c r="G93" s="328">
        <v>0</v>
      </c>
      <c r="H93" s="329"/>
      <c r="I93" s="328">
        <v>0</v>
      </c>
      <c r="J93" s="329"/>
      <c r="K93" s="328">
        <v>0</v>
      </c>
      <c r="L93" s="329"/>
      <c r="M93" s="328">
        <v>0</v>
      </c>
      <c r="N93" s="329"/>
      <c r="O93" s="315">
        <f t="shared" ref="O93" si="22">SUM(M93,K93,I93,G93,E93)</f>
        <v>0</v>
      </c>
      <c r="P93" s="330"/>
    </row>
    <row r="94" spans="1:16" ht="24.75" customHeight="1" x14ac:dyDescent="0.15">
      <c r="A94" s="523"/>
      <c r="B94" s="555"/>
      <c r="C94" s="502" t="s">
        <v>272</v>
      </c>
      <c r="D94" s="503"/>
      <c r="E94" s="313">
        <v>0</v>
      </c>
      <c r="F94" s="314">
        <v>0</v>
      </c>
      <c r="G94" s="313">
        <v>0</v>
      </c>
      <c r="H94" s="314">
        <v>0</v>
      </c>
      <c r="I94" s="313">
        <v>0</v>
      </c>
      <c r="J94" s="314">
        <v>0</v>
      </c>
      <c r="K94" s="313">
        <v>0</v>
      </c>
      <c r="L94" s="314">
        <v>0</v>
      </c>
      <c r="M94" s="313">
        <v>0</v>
      </c>
      <c r="N94" s="314">
        <v>0</v>
      </c>
      <c r="O94" s="33">
        <f t="shared" si="20"/>
        <v>0</v>
      </c>
      <c r="P94" s="220"/>
    </row>
    <row r="95" spans="1:16" ht="24.95" customHeight="1" x14ac:dyDescent="0.15">
      <c r="A95" s="523"/>
      <c r="B95" s="511" t="s">
        <v>202</v>
      </c>
      <c r="C95" s="512"/>
      <c r="D95" s="513"/>
      <c r="E95" s="120">
        <v>0</v>
      </c>
      <c r="F95" s="121">
        <v>0</v>
      </c>
      <c r="G95" s="120">
        <v>0</v>
      </c>
      <c r="H95" s="121">
        <v>0</v>
      </c>
      <c r="I95" s="120">
        <v>0</v>
      </c>
      <c r="J95" s="121">
        <v>0</v>
      </c>
      <c r="K95" s="120">
        <v>0</v>
      </c>
      <c r="L95" s="121">
        <v>0</v>
      </c>
      <c r="M95" s="120">
        <v>0</v>
      </c>
      <c r="N95" s="121">
        <v>0</v>
      </c>
      <c r="O95" s="9">
        <f t="shared" ref="O95:O100" si="23">SUM(M95,K95,I95,G95,E95)</f>
        <v>0</v>
      </c>
      <c r="P95" s="7">
        <f t="shared" ref="P95:P100" si="24">SUM(N95,L95,J95,H95,F95)</f>
        <v>0</v>
      </c>
    </row>
    <row r="96" spans="1:16" ht="24.95" customHeight="1" x14ac:dyDescent="0.15">
      <c r="A96" s="523"/>
      <c r="B96" s="560" t="s">
        <v>195</v>
      </c>
      <c r="C96" s="561" t="s">
        <v>139</v>
      </c>
      <c r="D96" s="561"/>
      <c r="E96" s="120">
        <v>0</v>
      </c>
      <c r="F96" s="121">
        <v>0</v>
      </c>
      <c r="G96" s="120">
        <v>0</v>
      </c>
      <c r="H96" s="121">
        <v>0</v>
      </c>
      <c r="I96" s="120">
        <v>0</v>
      </c>
      <c r="J96" s="121">
        <v>0</v>
      </c>
      <c r="K96" s="120">
        <v>0</v>
      </c>
      <c r="L96" s="121">
        <v>0</v>
      </c>
      <c r="M96" s="120">
        <v>0</v>
      </c>
      <c r="N96" s="121">
        <v>0</v>
      </c>
      <c r="O96" s="9">
        <f t="shared" si="23"/>
        <v>0</v>
      </c>
      <c r="P96" s="7">
        <f t="shared" si="24"/>
        <v>0</v>
      </c>
    </row>
    <row r="97" spans="1:16" ht="24.95" customHeight="1" x14ac:dyDescent="0.15">
      <c r="A97" s="523"/>
      <c r="B97" s="560"/>
      <c r="C97" s="562" t="s">
        <v>140</v>
      </c>
      <c r="D97" s="563"/>
      <c r="E97" s="120">
        <v>0</v>
      </c>
      <c r="F97" s="121">
        <v>0</v>
      </c>
      <c r="G97" s="120">
        <v>0</v>
      </c>
      <c r="H97" s="121">
        <v>0</v>
      </c>
      <c r="I97" s="120">
        <v>0</v>
      </c>
      <c r="J97" s="121">
        <v>0</v>
      </c>
      <c r="K97" s="120">
        <v>0</v>
      </c>
      <c r="L97" s="121">
        <v>0</v>
      </c>
      <c r="M97" s="120">
        <v>0</v>
      </c>
      <c r="N97" s="121">
        <v>0</v>
      </c>
      <c r="O97" s="9">
        <f t="shared" si="23"/>
        <v>0</v>
      </c>
      <c r="P97" s="7">
        <f t="shared" si="24"/>
        <v>0</v>
      </c>
    </row>
    <row r="98" spans="1:16" ht="24.95" customHeight="1" x14ac:dyDescent="0.15">
      <c r="A98" s="523"/>
      <c r="B98" s="494" t="s">
        <v>196</v>
      </c>
      <c r="C98" s="495"/>
      <c r="D98" s="496"/>
      <c r="E98" s="120">
        <v>0</v>
      </c>
      <c r="F98" s="121">
        <v>0</v>
      </c>
      <c r="G98" s="120">
        <v>0</v>
      </c>
      <c r="H98" s="121">
        <v>0</v>
      </c>
      <c r="I98" s="120">
        <v>0</v>
      </c>
      <c r="J98" s="121">
        <v>0</v>
      </c>
      <c r="K98" s="120">
        <v>0</v>
      </c>
      <c r="L98" s="121">
        <v>0</v>
      </c>
      <c r="M98" s="120">
        <v>0</v>
      </c>
      <c r="N98" s="121">
        <v>0</v>
      </c>
      <c r="O98" s="9">
        <f t="shared" si="23"/>
        <v>0</v>
      </c>
      <c r="P98" s="7">
        <f t="shared" si="24"/>
        <v>0</v>
      </c>
    </row>
    <row r="99" spans="1:16" ht="24.95" customHeight="1" x14ac:dyDescent="0.15">
      <c r="A99" s="523"/>
      <c r="B99" s="566" t="s">
        <v>197</v>
      </c>
      <c r="C99" s="567"/>
      <c r="D99" s="568"/>
      <c r="E99" s="120">
        <v>0</v>
      </c>
      <c r="F99" s="121">
        <v>0</v>
      </c>
      <c r="G99" s="120">
        <v>0</v>
      </c>
      <c r="H99" s="121">
        <v>0</v>
      </c>
      <c r="I99" s="120">
        <v>0</v>
      </c>
      <c r="J99" s="121">
        <v>0</v>
      </c>
      <c r="K99" s="120">
        <v>0</v>
      </c>
      <c r="L99" s="121">
        <v>0</v>
      </c>
      <c r="M99" s="120">
        <v>0</v>
      </c>
      <c r="N99" s="121">
        <v>0</v>
      </c>
      <c r="O99" s="9">
        <f t="shared" si="23"/>
        <v>0</v>
      </c>
      <c r="P99" s="7">
        <f t="shared" si="24"/>
        <v>0</v>
      </c>
    </row>
    <row r="100" spans="1:16" ht="24.95" customHeight="1" x14ac:dyDescent="0.15">
      <c r="A100" s="523"/>
      <c r="B100" s="566" t="s">
        <v>141</v>
      </c>
      <c r="C100" s="567"/>
      <c r="D100" s="568"/>
      <c r="E100" s="120">
        <v>0</v>
      </c>
      <c r="F100" s="121">
        <v>0</v>
      </c>
      <c r="G100" s="120">
        <v>0</v>
      </c>
      <c r="H100" s="121">
        <v>0</v>
      </c>
      <c r="I100" s="120">
        <v>0</v>
      </c>
      <c r="J100" s="121">
        <v>0</v>
      </c>
      <c r="K100" s="120">
        <v>0</v>
      </c>
      <c r="L100" s="121">
        <v>0</v>
      </c>
      <c r="M100" s="120">
        <v>0</v>
      </c>
      <c r="N100" s="121">
        <v>0</v>
      </c>
      <c r="O100" s="9">
        <f t="shared" si="23"/>
        <v>0</v>
      </c>
      <c r="P100" s="7">
        <f t="shared" si="24"/>
        <v>0</v>
      </c>
    </row>
    <row r="101" spans="1:16" ht="24.95" customHeight="1" thickBot="1" x14ac:dyDescent="0.2">
      <c r="A101" s="556"/>
      <c r="B101" s="529" t="s">
        <v>198</v>
      </c>
      <c r="C101" s="565"/>
      <c r="D101" s="530"/>
      <c r="E101" s="331">
        <v>0</v>
      </c>
      <c r="F101" s="198"/>
      <c r="G101" s="331">
        <v>0</v>
      </c>
      <c r="H101" s="198"/>
      <c r="I101" s="331">
        <v>0</v>
      </c>
      <c r="J101" s="198"/>
      <c r="K101" s="331">
        <v>0</v>
      </c>
      <c r="L101" s="198"/>
      <c r="M101" s="331">
        <v>0</v>
      </c>
      <c r="N101" s="198"/>
      <c r="O101" s="11">
        <f>SUM(M101,K101,I101,G101,E101)</f>
        <v>0</v>
      </c>
      <c r="P101" s="327"/>
    </row>
    <row r="104" spans="1:16" ht="20.100000000000001" customHeight="1" x14ac:dyDescent="0.15">
      <c r="B104" s="5"/>
      <c r="C104" s="3"/>
      <c r="D104" s="3"/>
      <c r="E104" s="3"/>
      <c r="F104" s="3"/>
      <c r="G104" s="3"/>
      <c r="H104" s="3"/>
      <c r="I104" s="2"/>
      <c r="J104" s="2"/>
      <c r="K104" s="2"/>
    </row>
    <row r="105" spans="1:16" ht="20.100000000000001" customHeight="1" x14ac:dyDescent="0.15">
      <c r="B105" s="3"/>
      <c r="C105" s="3"/>
    </row>
    <row r="106" spans="1:16" ht="20.100000000000001" customHeight="1" x14ac:dyDescent="0.15">
      <c r="B106" s="5"/>
      <c r="C106" s="5"/>
    </row>
    <row r="107" spans="1:16" ht="20.100000000000001" customHeight="1" x14ac:dyDescent="0.15">
      <c r="B107" s="5"/>
      <c r="C107" s="5"/>
    </row>
    <row r="108" spans="1:16" ht="20.100000000000001" customHeight="1" x14ac:dyDescent="0.15">
      <c r="B108" s="3"/>
    </row>
    <row r="109" spans="1:16" x14ac:dyDescent="0.15">
      <c r="B109" s="3"/>
    </row>
  </sheetData>
  <mergeCells count="103">
    <mergeCell ref="B95:D95"/>
    <mergeCell ref="B96:B97"/>
    <mergeCell ref="C96:D96"/>
    <mergeCell ref="C97:D97"/>
    <mergeCell ref="C93:D93"/>
    <mergeCell ref="B101:D101"/>
    <mergeCell ref="B98:D98"/>
    <mergeCell ref="B99:D99"/>
    <mergeCell ref="B100:D100"/>
    <mergeCell ref="O4:P5"/>
    <mergeCell ref="E4:F5"/>
    <mergeCell ref="A4:D6"/>
    <mergeCell ref="G4:H5"/>
    <mergeCell ref="I5:J5"/>
    <mergeCell ref="M5:N5"/>
    <mergeCell ref="I4:N4"/>
    <mergeCell ref="K5:L5"/>
    <mergeCell ref="C94:D94"/>
    <mergeCell ref="B91:B94"/>
    <mergeCell ref="A18:A101"/>
    <mergeCell ref="B34:D34"/>
    <mergeCell ref="B35:D35"/>
    <mergeCell ref="B36:D36"/>
    <mergeCell ref="B37:D37"/>
    <mergeCell ref="B38:D38"/>
    <mergeCell ref="B39:D39"/>
    <mergeCell ref="B52:D52"/>
    <mergeCell ref="B40:D40"/>
    <mergeCell ref="B41:D41"/>
    <mergeCell ref="B50:D50"/>
    <mergeCell ref="B51:D51"/>
    <mergeCell ref="B45:D45"/>
    <mergeCell ref="B46:D46"/>
    <mergeCell ref="A7:A17"/>
    <mergeCell ref="B22:D22"/>
    <mergeCell ref="B33:D33"/>
    <mergeCell ref="B24:D24"/>
    <mergeCell ref="B27:D27"/>
    <mergeCell ref="B19:D19"/>
    <mergeCell ref="B26:D26"/>
    <mergeCell ref="B25:D25"/>
    <mergeCell ref="B28:D28"/>
    <mergeCell ref="B31:D31"/>
    <mergeCell ref="B32:D32"/>
    <mergeCell ref="B11:C12"/>
    <mergeCell ref="B21:D21"/>
    <mergeCell ref="B17:C17"/>
    <mergeCell ref="B15:C16"/>
    <mergeCell ref="B7:C8"/>
    <mergeCell ref="B9:C10"/>
    <mergeCell ref="B13:C14"/>
    <mergeCell ref="B20:D20"/>
    <mergeCell ref="B23:D23"/>
    <mergeCell ref="B18:D18"/>
    <mergeCell ref="B29:D29"/>
    <mergeCell ref="C91:D91"/>
    <mergeCell ref="C92:D92"/>
    <mergeCell ref="B30:D30"/>
    <mergeCell ref="B42:D42"/>
    <mergeCell ref="B43:D43"/>
    <mergeCell ref="B44:D44"/>
    <mergeCell ref="B64:D64"/>
    <mergeCell ref="B65:D65"/>
    <mergeCell ref="B66:D66"/>
    <mergeCell ref="B67:D67"/>
    <mergeCell ref="B53:D53"/>
    <mergeCell ref="B47:D47"/>
    <mergeCell ref="B48:D48"/>
    <mergeCell ref="B49:D49"/>
    <mergeCell ref="B59:D59"/>
    <mergeCell ref="B60:D60"/>
    <mergeCell ref="B61:D61"/>
    <mergeCell ref="B62:D62"/>
    <mergeCell ref="B63:D63"/>
    <mergeCell ref="B54:D54"/>
    <mergeCell ref="B55:D55"/>
    <mergeCell ref="B56:D56"/>
    <mergeCell ref="B57:D57"/>
    <mergeCell ref="B58:D58"/>
    <mergeCell ref="B81:D81"/>
    <mergeCell ref="B82:D82"/>
    <mergeCell ref="B83:D83"/>
    <mergeCell ref="B87:B90"/>
    <mergeCell ref="C87:D87"/>
    <mergeCell ref="C88:D88"/>
    <mergeCell ref="C89:D89"/>
    <mergeCell ref="C90:D90"/>
    <mergeCell ref="B68:D68"/>
    <mergeCell ref="B69:D69"/>
    <mergeCell ref="B70:D70"/>
    <mergeCell ref="B71:D71"/>
    <mergeCell ref="B72:D72"/>
    <mergeCell ref="B73:D73"/>
    <mergeCell ref="B74:D74"/>
    <mergeCell ref="B75:D75"/>
    <mergeCell ref="B76:D76"/>
    <mergeCell ref="B77:D77"/>
    <mergeCell ref="B78:D78"/>
    <mergeCell ref="B79:D79"/>
    <mergeCell ref="B80:D80"/>
    <mergeCell ref="B84:D84"/>
    <mergeCell ref="B85:D85"/>
    <mergeCell ref="B86:D86"/>
  </mergeCells>
  <phoneticPr fontId="2"/>
  <printOptions horizontalCentered="1"/>
  <pageMargins left="0.59055118110236227" right="0.59055118110236227" top="0.98425196850393704" bottom="0.39370078740157483" header="0.59055118110236227" footer="0.19685039370078741"/>
  <pageSetup paperSize="9" scale="60" fitToHeight="0" orientation="portrait" cellComments="asDisplayed" r:id="rId1"/>
  <headerFooter alignWithMargins="0">
    <oddHeader xml:space="preserve">&amp;R別紙様式３
</oddHeader>
  </headerFooter>
  <rowBreaks count="3" manualBreakCount="3">
    <brk id="39" max="16" man="1"/>
    <brk id="66" max="16" man="1"/>
    <brk id="101" max="16" man="1"/>
  </row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G39"/>
  <sheetViews>
    <sheetView workbookViewId="0">
      <selection activeCell="H2" sqref="H2"/>
    </sheetView>
  </sheetViews>
  <sheetFormatPr defaultColWidth="11" defaultRowHeight="14.25" x14ac:dyDescent="0.15"/>
  <cols>
    <col min="1" max="1" width="23.125" customWidth="1"/>
    <col min="2" max="8" width="9.625" customWidth="1"/>
    <col min="9" max="9" width="9.625" hidden="1" customWidth="1"/>
    <col min="10" max="16" width="9.625" customWidth="1"/>
    <col min="17" max="17" width="1.875" customWidth="1"/>
    <col min="18" max="18" width="9.625" customWidth="1"/>
    <col min="19" max="19" width="1.625" customWidth="1"/>
    <col min="20" max="20" width="1.375" customWidth="1"/>
    <col min="21" max="21" width="23.125" customWidth="1"/>
    <col min="22" max="28" width="9.625" customWidth="1"/>
    <col min="29" max="29" width="9.875" customWidth="1"/>
    <col min="30" max="257" width="8.875" customWidth="1"/>
  </cols>
  <sheetData>
    <row r="1" spans="1:31" ht="41.1" customHeight="1" x14ac:dyDescent="0.15"/>
    <row r="2" spans="1:31" ht="22.5" customHeight="1" x14ac:dyDescent="0.15">
      <c r="A2" s="89" t="s">
        <v>224</v>
      </c>
      <c r="B2" s="89"/>
      <c r="C2" s="89"/>
      <c r="U2" s="89" t="s">
        <v>225</v>
      </c>
    </row>
    <row r="3" spans="1:31" ht="22.5" customHeight="1" thickBot="1" x14ac:dyDescent="0.2">
      <c r="A3" s="89"/>
      <c r="B3" s="89"/>
      <c r="C3" s="89"/>
      <c r="U3" s="89"/>
    </row>
    <row r="4" spans="1:31" ht="13.5" customHeight="1" x14ac:dyDescent="0.15">
      <c r="A4" s="572"/>
      <c r="B4" s="575" t="s">
        <v>70</v>
      </c>
      <c r="C4" s="578" t="s">
        <v>71</v>
      </c>
      <c r="D4" s="581" t="s">
        <v>72</v>
      </c>
      <c r="E4" s="583" t="s">
        <v>73</v>
      </c>
      <c r="F4" s="587" t="s">
        <v>74</v>
      </c>
      <c r="G4" s="589" t="s">
        <v>75</v>
      </c>
      <c r="H4" s="593" t="s">
        <v>154</v>
      </c>
      <c r="I4" s="593" t="s">
        <v>135</v>
      </c>
      <c r="J4" s="585" t="s">
        <v>120</v>
      </c>
      <c r="K4" s="575" t="s">
        <v>76</v>
      </c>
      <c r="L4" s="591" t="s">
        <v>77</v>
      </c>
      <c r="M4" s="569" t="s">
        <v>78</v>
      </c>
      <c r="N4" s="570"/>
      <c r="O4" s="571"/>
      <c r="P4" s="587" t="s">
        <v>79</v>
      </c>
      <c r="Q4" s="125"/>
      <c r="R4" s="585" t="s">
        <v>80</v>
      </c>
      <c r="S4" s="125"/>
      <c r="T4" s="125"/>
      <c r="U4" s="601"/>
      <c r="V4" s="596" t="s">
        <v>129</v>
      </c>
      <c r="W4" s="597"/>
      <c r="X4" s="223" t="s">
        <v>134</v>
      </c>
      <c r="Y4" s="224" t="s">
        <v>132</v>
      </c>
      <c r="Z4" s="598" t="s">
        <v>153</v>
      </c>
      <c r="AA4" s="597"/>
      <c r="AB4" s="596" t="s">
        <v>155</v>
      </c>
      <c r="AC4" s="597"/>
      <c r="AD4" s="596" t="s">
        <v>157</v>
      </c>
      <c r="AE4" s="597"/>
    </row>
    <row r="5" spans="1:31" ht="18" customHeight="1" x14ac:dyDescent="0.15">
      <c r="A5" s="573"/>
      <c r="B5" s="576"/>
      <c r="C5" s="579"/>
      <c r="D5" s="582"/>
      <c r="E5" s="584"/>
      <c r="F5" s="588"/>
      <c r="G5" s="590"/>
      <c r="H5" s="594"/>
      <c r="I5" s="594"/>
      <c r="J5" s="586"/>
      <c r="K5" s="595"/>
      <c r="L5" s="592"/>
      <c r="M5" s="225" t="s">
        <v>121</v>
      </c>
      <c r="N5" s="226" t="s">
        <v>122</v>
      </c>
      <c r="O5" s="227" t="s">
        <v>123</v>
      </c>
      <c r="P5" s="599"/>
      <c r="Q5" s="125"/>
      <c r="R5" s="600"/>
      <c r="S5" s="125"/>
      <c r="T5" s="125"/>
      <c r="U5" s="602"/>
      <c r="V5" s="228" t="s">
        <v>131</v>
      </c>
      <c r="W5" s="229" t="s">
        <v>130</v>
      </c>
      <c r="X5" s="230" t="s">
        <v>131</v>
      </c>
      <c r="Y5" s="226" t="s">
        <v>131</v>
      </c>
      <c r="Z5" s="231" t="s">
        <v>131</v>
      </c>
      <c r="AA5" s="229" t="s">
        <v>133</v>
      </c>
      <c r="AB5" s="228" t="s">
        <v>131</v>
      </c>
      <c r="AC5" s="229" t="s">
        <v>156</v>
      </c>
      <c r="AD5" s="228" t="s">
        <v>131</v>
      </c>
      <c r="AE5" s="229" t="s">
        <v>156</v>
      </c>
    </row>
    <row r="6" spans="1:31" ht="18" customHeight="1" x14ac:dyDescent="0.15">
      <c r="A6" s="574"/>
      <c r="B6" s="577"/>
      <c r="C6" s="580"/>
      <c r="D6" s="232" t="s">
        <v>81</v>
      </c>
      <c r="E6" s="233" t="s">
        <v>81</v>
      </c>
      <c r="F6" s="229" t="s">
        <v>81</v>
      </c>
      <c r="G6" s="234" t="s">
        <v>81</v>
      </c>
      <c r="H6" s="235" t="s">
        <v>82</v>
      </c>
      <c r="I6" s="235" t="s">
        <v>82</v>
      </c>
      <c r="J6" s="235" t="s">
        <v>83</v>
      </c>
      <c r="K6" s="236" t="s">
        <v>83</v>
      </c>
      <c r="L6" s="227" t="s">
        <v>82</v>
      </c>
      <c r="M6" s="233" t="s">
        <v>83</v>
      </c>
      <c r="N6" s="233" t="s">
        <v>83</v>
      </c>
      <c r="O6" s="233" t="s">
        <v>83</v>
      </c>
      <c r="P6" s="237" t="s">
        <v>82</v>
      </c>
      <c r="Q6" s="125"/>
      <c r="R6" s="235" t="s">
        <v>81</v>
      </c>
      <c r="S6" s="125"/>
      <c r="T6" s="125"/>
      <c r="U6" s="600"/>
      <c r="V6" s="232" t="s">
        <v>83</v>
      </c>
      <c r="W6" s="237" t="s">
        <v>83</v>
      </c>
      <c r="X6" s="236" t="s">
        <v>83</v>
      </c>
      <c r="Y6" s="238" t="s">
        <v>83</v>
      </c>
      <c r="Z6" s="239" t="s">
        <v>83</v>
      </c>
      <c r="AA6" s="237" t="s">
        <v>83</v>
      </c>
      <c r="AB6" s="232" t="s">
        <v>83</v>
      </c>
      <c r="AC6" s="237" t="s">
        <v>83</v>
      </c>
      <c r="AD6" s="232" t="s">
        <v>83</v>
      </c>
      <c r="AE6" s="237" t="s">
        <v>83</v>
      </c>
    </row>
    <row r="7" spans="1:31" s="129" customFormat="1" ht="31.5" customHeight="1" x14ac:dyDescent="0.15">
      <c r="A7" s="240" t="s">
        <v>84</v>
      </c>
      <c r="B7" s="241">
        <v>45879</v>
      </c>
      <c r="C7" s="242">
        <v>7325</v>
      </c>
      <c r="D7" s="243">
        <v>667</v>
      </c>
      <c r="E7" s="244">
        <v>140</v>
      </c>
      <c r="F7" s="245">
        <f>D7+E7</f>
        <v>807</v>
      </c>
      <c r="G7" s="246">
        <v>410</v>
      </c>
      <c r="H7" s="247">
        <v>141</v>
      </c>
      <c r="I7" s="247">
        <v>0</v>
      </c>
      <c r="J7" s="247">
        <v>306</v>
      </c>
      <c r="K7" s="241">
        <v>116</v>
      </c>
      <c r="L7" s="248">
        <v>0</v>
      </c>
      <c r="M7" s="249">
        <f>N7+O7</f>
        <v>605</v>
      </c>
      <c r="N7" s="246">
        <v>465</v>
      </c>
      <c r="O7" s="248">
        <v>140</v>
      </c>
      <c r="P7" s="250">
        <f>L7+M7+K7</f>
        <v>721</v>
      </c>
      <c r="Q7"/>
      <c r="R7" s="251">
        <f t="shared" ref="R7:R33" si="0">F7+G7+I7+J7+P7</f>
        <v>2244</v>
      </c>
      <c r="S7" s="252"/>
      <c r="T7"/>
      <c r="U7" s="240" t="s">
        <v>84</v>
      </c>
      <c r="V7" s="243">
        <v>140</v>
      </c>
      <c r="W7" s="253">
        <v>140</v>
      </c>
      <c r="X7" s="254">
        <f>SUM(Y7,Z7)</f>
        <v>210</v>
      </c>
      <c r="Y7" s="242">
        <v>50</v>
      </c>
      <c r="Z7" s="255">
        <f>50+50+60</f>
        <v>160</v>
      </c>
      <c r="AA7" s="253">
        <v>160</v>
      </c>
      <c r="AB7" s="243">
        <v>518</v>
      </c>
      <c r="AC7" s="256">
        <v>363</v>
      </c>
      <c r="AD7" s="243">
        <v>284</v>
      </c>
      <c r="AE7" s="256">
        <v>58</v>
      </c>
    </row>
    <row r="8" spans="1:31" s="129" customFormat="1" ht="31.5" customHeight="1" x14ac:dyDescent="0.15">
      <c r="A8" s="240" t="s">
        <v>85</v>
      </c>
      <c r="B8" s="241">
        <v>1695</v>
      </c>
      <c r="C8" s="242">
        <v>218</v>
      </c>
      <c r="D8" s="243">
        <v>53</v>
      </c>
      <c r="E8" s="244">
        <v>0</v>
      </c>
      <c r="F8" s="245">
        <f>D8+E8</f>
        <v>53</v>
      </c>
      <c r="G8" s="246">
        <v>0</v>
      </c>
      <c r="H8" s="247">
        <v>0</v>
      </c>
      <c r="I8" s="247">
        <v>0</v>
      </c>
      <c r="J8" s="247">
        <v>9</v>
      </c>
      <c r="K8" s="241">
        <v>0</v>
      </c>
      <c r="L8" s="248">
        <v>0</v>
      </c>
      <c r="M8" s="249">
        <f>N8+O8</f>
        <v>0</v>
      </c>
      <c r="N8" s="246">
        <v>0</v>
      </c>
      <c r="O8" s="248">
        <v>0</v>
      </c>
      <c r="P8" s="250">
        <f>L8+M8+K8</f>
        <v>0</v>
      </c>
      <c r="Q8"/>
      <c r="R8" s="251">
        <f t="shared" si="0"/>
        <v>62</v>
      </c>
      <c r="S8" s="252"/>
      <c r="T8"/>
      <c r="U8" s="240" t="s">
        <v>85</v>
      </c>
      <c r="V8" s="243">
        <v>0</v>
      </c>
      <c r="W8" s="253">
        <v>0</v>
      </c>
      <c r="X8" s="254">
        <f>SUM(Y8,Z8)</f>
        <v>0</v>
      </c>
      <c r="Y8" s="242">
        <v>0</v>
      </c>
      <c r="Z8" s="255">
        <v>0</v>
      </c>
      <c r="AA8" s="253">
        <v>0</v>
      </c>
      <c r="AB8" s="243">
        <v>0</v>
      </c>
      <c r="AC8" s="253">
        <v>0</v>
      </c>
      <c r="AD8" s="243">
        <v>0</v>
      </c>
      <c r="AE8" s="253">
        <v>0</v>
      </c>
    </row>
    <row r="9" spans="1:31" s="129" customFormat="1" ht="31.5" customHeight="1" x14ac:dyDescent="0.15">
      <c r="A9" s="257" t="s">
        <v>86</v>
      </c>
      <c r="B9" s="258">
        <f t="shared" ref="B9:P9" si="1">SUM(B7:B8)</f>
        <v>47574</v>
      </c>
      <c r="C9" s="259">
        <f t="shared" si="1"/>
        <v>7543</v>
      </c>
      <c r="D9" s="258">
        <f t="shared" si="1"/>
        <v>720</v>
      </c>
      <c r="E9" s="260">
        <f t="shared" si="1"/>
        <v>140</v>
      </c>
      <c r="F9" s="261">
        <f t="shared" si="1"/>
        <v>860</v>
      </c>
      <c r="G9" s="259">
        <f t="shared" si="1"/>
        <v>410</v>
      </c>
      <c r="H9" s="262">
        <f t="shared" ref="H9" si="2">SUM(H7:H8)</f>
        <v>141</v>
      </c>
      <c r="I9" s="262">
        <f t="shared" si="1"/>
        <v>0</v>
      </c>
      <c r="J9" s="262">
        <f t="shared" si="1"/>
        <v>315</v>
      </c>
      <c r="K9" s="263">
        <f t="shared" si="1"/>
        <v>116</v>
      </c>
      <c r="L9" s="264">
        <f t="shared" si="1"/>
        <v>0</v>
      </c>
      <c r="M9" s="260">
        <f>SUM(M7:M8)</f>
        <v>605</v>
      </c>
      <c r="N9" s="260">
        <f>SUM(N7:N8)</f>
        <v>465</v>
      </c>
      <c r="O9" s="260">
        <f>SUM(O7:O8)</f>
        <v>140</v>
      </c>
      <c r="P9" s="265">
        <f t="shared" si="1"/>
        <v>721</v>
      </c>
      <c r="Q9"/>
      <c r="R9" s="262">
        <f t="shared" si="0"/>
        <v>2306</v>
      </c>
      <c r="S9" s="252"/>
      <c r="T9"/>
      <c r="U9" s="257" t="s">
        <v>86</v>
      </c>
      <c r="V9" s="258">
        <f>SUM(V7:V8)</f>
        <v>140</v>
      </c>
      <c r="W9" s="265">
        <f>SUM(W7:W8)</f>
        <v>140</v>
      </c>
      <c r="X9" s="259">
        <f t="shared" ref="X9:X34" si="3">SUM(Y9,Z9)</f>
        <v>210</v>
      </c>
      <c r="Y9" s="266">
        <f t="shared" ref="Y9:AE9" si="4">SUM(Y7:Y8)</f>
        <v>50</v>
      </c>
      <c r="Z9" s="267">
        <f t="shared" si="4"/>
        <v>160</v>
      </c>
      <c r="AA9" s="265">
        <f t="shared" si="4"/>
        <v>160</v>
      </c>
      <c r="AB9" s="258">
        <f t="shared" si="4"/>
        <v>518</v>
      </c>
      <c r="AC9" s="265">
        <f t="shared" si="4"/>
        <v>363</v>
      </c>
      <c r="AD9" s="258">
        <f t="shared" si="4"/>
        <v>284</v>
      </c>
      <c r="AE9" s="265">
        <f t="shared" si="4"/>
        <v>58</v>
      </c>
    </row>
    <row r="10" spans="1:31" s="129" customFormat="1" ht="31.5" customHeight="1" x14ac:dyDescent="0.15">
      <c r="A10" s="240" t="s">
        <v>87</v>
      </c>
      <c r="B10" s="241">
        <v>11700</v>
      </c>
      <c r="C10" s="242">
        <v>1624</v>
      </c>
      <c r="D10" s="243">
        <v>210</v>
      </c>
      <c r="E10" s="244">
        <v>0</v>
      </c>
      <c r="F10" s="245">
        <f>D10+E10</f>
        <v>210</v>
      </c>
      <c r="G10" s="246">
        <v>200</v>
      </c>
      <c r="H10" s="247">
        <v>0</v>
      </c>
      <c r="I10" s="247">
        <v>0</v>
      </c>
      <c r="J10" s="247">
        <v>90</v>
      </c>
      <c r="K10" s="241">
        <v>0</v>
      </c>
      <c r="L10" s="248">
        <v>50</v>
      </c>
      <c r="M10" s="249">
        <f>N10+O10</f>
        <v>80</v>
      </c>
      <c r="N10" s="246">
        <v>80</v>
      </c>
      <c r="O10" s="248">
        <v>0</v>
      </c>
      <c r="P10" s="250">
        <f>L10+M10+K10</f>
        <v>130</v>
      </c>
      <c r="Q10"/>
      <c r="R10" s="251">
        <f t="shared" si="0"/>
        <v>630</v>
      </c>
      <c r="S10" s="252"/>
      <c r="T10"/>
      <c r="U10" s="240" t="s">
        <v>87</v>
      </c>
      <c r="V10" s="243">
        <v>50</v>
      </c>
      <c r="W10" s="253">
        <v>50</v>
      </c>
      <c r="X10" s="254">
        <f t="shared" si="3"/>
        <v>50</v>
      </c>
      <c r="Y10" s="242">
        <v>0</v>
      </c>
      <c r="Z10" s="255">
        <v>50</v>
      </c>
      <c r="AA10" s="253">
        <v>50</v>
      </c>
      <c r="AB10" s="243">
        <v>103</v>
      </c>
      <c r="AC10" s="253">
        <v>30</v>
      </c>
      <c r="AD10" s="243">
        <v>56</v>
      </c>
      <c r="AE10" s="253">
        <v>0</v>
      </c>
    </row>
    <row r="11" spans="1:31" s="129" customFormat="1" ht="31.5" customHeight="1" x14ac:dyDescent="0.15">
      <c r="A11" s="240" t="s">
        <v>88</v>
      </c>
      <c r="B11" s="241">
        <v>7642</v>
      </c>
      <c r="C11" s="242">
        <v>1304</v>
      </c>
      <c r="D11" s="243">
        <v>233</v>
      </c>
      <c r="E11" s="244">
        <v>0</v>
      </c>
      <c r="F11" s="245">
        <f>D11+E11</f>
        <v>233</v>
      </c>
      <c r="G11" s="246">
        <v>0</v>
      </c>
      <c r="H11" s="247">
        <v>50</v>
      </c>
      <c r="I11" s="247">
        <v>0</v>
      </c>
      <c r="J11" s="247">
        <v>90</v>
      </c>
      <c r="K11" s="241">
        <v>0</v>
      </c>
      <c r="L11" s="248">
        <v>0</v>
      </c>
      <c r="M11" s="249">
        <f>N11+O11</f>
        <v>0</v>
      </c>
      <c r="N11" s="246">
        <v>0</v>
      </c>
      <c r="O11" s="248">
        <v>0</v>
      </c>
      <c r="P11" s="250">
        <f>L11+M11+K11</f>
        <v>0</v>
      </c>
      <c r="Q11"/>
      <c r="R11" s="251">
        <f t="shared" si="0"/>
        <v>323</v>
      </c>
      <c r="S11" s="252"/>
      <c r="T11"/>
      <c r="U11" s="240" t="s">
        <v>88</v>
      </c>
      <c r="V11" s="243">
        <v>50</v>
      </c>
      <c r="W11" s="253">
        <v>0</v>
      </c>
      <c r="X11" s="254">
        <f t="shared" si="3"/>
        <v>50</v>
      </c>
      <c r="Y11" s="242">
        <v>50</v>
      </c>
      <c r="Z11" s="255">
        <v>0</v>
      </c>
      <c r="AA11" s="253">
        <v>0</v>
      </c>
      <c r="AB11" s="243">
        <v>54</v>
      </c>
      <c r="AC11" s="253">
        <v>0</v>
      </c>
      <c r="AD11" s="243">
        <v>22</v>
      </c>
      <c r="AE11" s="253">
        <v>0</v>
      </c>
    </row>
    <row r="12" spans="1:31" s="129" customFormat="1" ht="31.5" customHeight="1" x14ac:dyDescent="0.15">
      <c r="A12" s="240" t="s">
        <v>89</v>
      </c>
      <c r="B12" s="241">
        <v>1323</v>
      </c>
      <c r="C12" s="242">
        <v>229</v>
      </c>
      <c r="D12" s="243">
        <v>30</v>
      </c>
      <c r="E12" s="244">
        <v>0</v>
      </c>
      <c r="F12" s="245">
        <f>D12+E12</f>
        <v>30</v>
      </c>
      <c r="G12" s="246">
        <v>0</v>
      </c>
      <c r="H12" s="247">
        <v>0</v>
      </c>
      <c r="I12" s="247">
        <v>0</v>
      </c>
      <c r="J12" s="247">
        <v>0</v>
      </c>
      <c r="K12" s="241">
        <v>0</v>
      </c>
      <c r="L12" s="248">
        <v>0</v>
      </c>
      <c r="M12" s="249">
        <f>N12+O12</f>
        <v>0</v>
      </c>
      <c r="N12" s="246">
        <v>0</v>
      </c>
      <c r="O12" s="248">
        <v>0</v>
      </c>
      <c r="P12" s="250">
        <f>L12+M12+K12</f>
        <v>0</v>
      </c>
      <c r="Q12"/>
      <c r="R12" s="251">
        <f t="shared" si="0"/>
        <v>30</v>
      </c>
      <c r="S12" s="252"/>
      <c r="T12"/>
      <c r="U12" s="240" t="s">
        <v>89</v>
      </c>
      <c r="V12" s="243">
        <v>0</v>
      </c>
      <c r="W12" s="253">
        <v>0</v>
      </c>
      <c r="X12" s="254">
        <f t="shared" si="3"/>
        <v>0</v>
      </c>
      <c r="Y12" s="242">
        <v>0</v>
      </c>
      <c r="Z12" s="255">
        <v>0</v>
      </c>
      <c r="AA12" s="253">
        <v>0</v>
      </c>
      <c r="AB12" s="243">
        <v>0</v>
      </c>
      <c r="AC12" s="253">
        <v>0</v>
      </c>
      <c r="AD12" s="243">
        <v>0</v>
      </c>
      <c r="AE12" s="253">
        <v>0</v>
      </c>
    </row>
    <row r="13" spans="1:31" s="129" customFormat="1" ht="31.5" customHeight="1" x14ac:dyDescent="0.15">
      <c r="A13" s="240" t="s">
        <v>90</v>
      </c>
      <c r="B13" s="241">
        <v>5423</v>
      </c>
      <c r="C13" s="242">
        <v>739</v>
      </c>
      <c r="D13" s="243">
        <v>58</v>
      </c>
      <c r="E13" s="244">
        <v>0</v>
      </c>
      <c r="F13" s="245">
        <f>D13+E13</f>
        <v>58</v>
      </c>
      <c r="G13" s="246">
        <v>160</v>
      </c>
      <c r="H13" s="247">
        <v>0</v>
      </c>
      <c r="I13" s="247">
        <v>0</v>
      </c>
      <c r="J13" s="247">
        <v>45</v>
      </c>
      <c r="K13" s="241">
        <v>0</v>
      </c>
      <c r="L13" s="248">
        <v>0</v>
      </c>
      <c r="M13" s="249">
        <f>N13+O13</f>
        <v>0</v>
      </c>
      <c r="N13" s="246">
        <v>0</v>
      </c>
      <c r="O13" s="248">
        <v>0</v>
      </c>
      <c r="P13" s="250">
        <f>L13+M13+K13</f>
        <v>0</v>
      </c>
      <c r="Q13"/>
      <c r="R13" s="251">
        <f t="shared" si="0"/>
        <v>263</v>
      </c>
      <c r="S13" s="252"/>
      <c r="T13"/>
      <c r="U13" s="240" t="s">
        <v>90</v>
      </c>
      <c r="V13" s="243">
        <v>0</v>
      </c>
      <c r="W13" s="253">
        <v>0</v>
      </c>
      <c r="X13" s="254">
        <f t="shared" si="3"/>
        <v>0</v>
      </c>
      <c r="Y13" s="242">
        <v>0</v>
      </c>
      <c r="Z13" s="255">
        <v>0</v>
      </c>
      <c r="AA13" s="253">
        <v>0</v>
      </c>
      <c r="AB13" s="243">
        <v>82</v>
      </c>
      <c r="AC13" s="253">
        <v>0</v>
      </c>
      <c r="AD13" s="243">
        <v>0</v>
      </c>
      <c r="AE13" s="253">
        <v>0</v>
      </c>
    </row>
    <row r="14" spans="1:31" s="129" customFormat="1" ht="31.5" customHeight="1" x14ac:dyDescent="0.15">
      <c r="A14" s="240" t="s">
        <v>91</v>
      </c>
      <c r="B14" s="241">
        <v>4441</v>
      </c>
      <c r="C14" s="242">
        <v>592</v>
      </c>
      <c r="D14" s="243">
        <v>33</v>
      </c>
      <c r="E14" s="244">
        <v>21</v>
      </c>
      <c r="F14" s="245">
        <f>D14+E14</f>
        <v>54</v>
      </c>
      <c r="G14" s="246">
        <v>80</v>
      </c>
      <c r="H14" s="247">
        <v>300</v>
      </c>
      <c r="I14" s="247">
        <v>0</v>
      </c>
      <c r="J14" s="247">
        <v>36</v>
      </c>
      <c r="K14" s="241">
        <v>0</v>
      </c>
      <c r="L14" s="248">
        <v>0</v>
      </c>
      <c r="M14" s="249">
        <f>N14+O14</f>
        <v>40</v>
      </c>
      <c r="N14" s="246">
        <v>0</v>
      </c>
      <c r="O14" s="248">
        <v>40</v>
      </c>
      <c r="P14" s="250">
        <f>L14+M14+K14</f>
        <v>40</v>
      </c>
      <c r="Q14"/>
      <c r="R14" s="251">
        <f t="shared" si="0"/>
        <v>210</v>
      </c>
      <c r="S14" s="252"/>
      <c r="T14"/>
      <c r="U14" s="240" t="s">
        <v>91</v>
      </c>
      <c r="V14" s="243">
        <v>40</v>
      </c>
      <c r="W14" s="253">
        <v>40</v>
      </c>
      <c r="X14" s="254">
        <f>SUM(Y14,Z14)</f>
        <v>50</v>
      </c>
      <c r="Y14" s="242">
        <v>0</v>
      </c>
      <c r="Z14" s="268">
        <v>50</v>
      </c>
      <c r="AA14" s="253">
        <v>0</v>
      </c>
      <c r="AB14" s="243">
        <v>18</v>
      </c>
      <c r="AC14" s="253">
        <v>0</v>
      </c>
      <c r="AD14" s="243">
        <v>20</v>
      </c>
      <c r="AE14" s="253">
        <v>0</v>
      </c>
    </row>
    <row r="15" spans="1:31" s="129" customFormat="1" ht="31.5" customHeight="1" x14ac:dyDescent="0.15">
      <c r="A15" s="257" t="s">
        <v>92</v>
      </c>
      <c r="B15" s="258">
        <f t="shared" ref="B15:P15" si="5">SUM(B10:B14)</f>
        <v>30529</v>
      </c>
      <c r="C15" s="259">
        <f t="shared" si="5"/>
        <v>4488</v>
      </c>
      <c r="D15" s="258">
        <f t="shared" si="5"/>
        <v>564</v>
      </c>
      <c r="E15" s="260">
        <f t="shared" si="5"/>
        <v>21</v>
      </c>
      <c r="F15" s="261">
        <f t="shared" si="5"/>
        <v>585</v>
      </c>
      <c r="G15" s="259">
        <f t="shared" si="5"/>
        <v>440</v>
      </c>
      <c r="H15" s="262">
        <f t="shared" ref="H15" si="6">SUM(H10:H14)</f>
        <v>350</v>
      </c>
      <c r="I15" s="262">
        <f t="shared" si="5"/>
        <v>0</v>
      </c>
      <c r="J15" s="262">
        <f t="shared" si="5"/>
        <v>261</v>
      </c>
      <c r="K15" s="263">
        <f t="shared" si="5"/>
        <v>0</v>
      </c>
      <c r="L15" s="264">
        <f t="shared" si="5"/>
        <v>50</v>
      </c>
      <c r="M15" s="260">
        <f t="shared" si="5"/>
        <v>120</v>
      </c>
      <c r="N15" s="260">
        <f t="shared" si="5"/>
        <v>80</v>
      </c>
      <c r="O15" s="260">
        <f t="shared" si="5"/>
        <v>40</v>
      </c>
      <c r="P15" s="265">
        <f t="shared" si="5"/>
        <v>170</v>
      </c>
      <c r="Q15"/>
      <c r="R15" s="262">
        <f t="shared" si="0"/>
        <v>1456</v>
      </c>
      <c r="S15" s="252"/>
      <c r="T15"/>
      <c r="U15" s="257" t="s">
        <v>92</v>
      </c>
      <c r="V15" s="258">
        <f>SUM(V10:V14)</f>
        <v>140</v>
      </c>
      <c r="W15" s="265">
        <f>SUM(W10:W14)</f>
        <v>90</v>
      </c>
      <c r="X15" s="259">
        <f t="shared" si="3"/>
        <v>150</v>
      </c>
      <c r="Y15" s="266">
        <f t="shared" ref="Y15:AE15" si="7">SUM(Y10:Y14)</f>
        <v>50</v>
      </c>
      <c r="Z15" s="267">
        <f t="shared" si="7"/>
        <v>100</v>
      </c>
      <c r="AA15" s="265">
        <f t="shared" si="7"/>
        <v>50</v>
      </c>
      <c r="AB15" s="258">
        <f t="shared" si="7"/>
        <v>257</v>
      </c>
      <c r="AC15" s="265">
        <f t="shared" si="7"/>
        <v>30</v>
      </c>
      <c r="AD15" s="258">
        <f t="shared" si="7"/>
        <v>98</v>
      </c>
      <c r="AE15" s="265">
        <f t="shared" si="7"/>
        <v>0</v>
      </c>
    </row>
    <row r="16" spans="1:31" s="129" customFormat="1" ht="31.5" customHeight="1" x14ac:dyDescent="0.15">
      <c r="A16" s="240" t="s">
        <v>93</v>
      </c>
      <c r="B16" s="241">
        <v>16621</v>
      </c>
      <c r="C16" s="242">
        <v>2378</v>
      </c>
      <c r="D16" s="243">
        <v>143</v>
      </c>
      <c r="E16" s="244">
        <v>78</v>
      </c>
      <c r="F16" s="245">
        <f>D16+E16</f>
        <v>221</v>
      </c>
      <c r="G16" s="246">
        <v>150</v>
      </c>
      <c r="H16" s="247">
        <v>0</v>
      </c>
      <c r="I16" s="247">
        <v>0</v>
      </c>
      <c r="J16" s="247">
        <v>81</v>
      </c>
      <c r="K16" s="241">
        <v>0</v>
      </c>
      <c r="L16" s="248">
        <v>80</v>
      </c>
      <c r="M16" s="249">
        <f>N16+O16</f>
        <v>50</v>
      </c>
      <c r="N16" s="246">
        <v>50</v>
      </c>
      <c r="O16" s="248">
        <v>0</v>
      </c>
      <c r="P16" s="250">
        <f>L16+M16+K16</f>
        <v>130</v>
      </c>
      <c r="Q16"/>
      <c r="R16" s="251">
        <f t="shared" si="0"/>
        <v>582</v>
      </c>
      <c r="S16" s="252"/>
      <c r="T16"/>
      <c r="U16" s="240" t="s">
        <v>93</v>
      </c>
      <c r="V16" s="243">
        <v>0</v>
      </c>
      <c r="W16" s="253">
        <v>0</v>
      </c>
      <c r="X16" s="254">
        <f t="shared" si="3"/>
        <v>80</v>
      </c>
      <c r="Y16" s="242">
        <v>0</v>
      </c>
      <c r="Z16" s="255">
        <v>80</v>
      </c>
      <c r="AA16" s="253">
        <v>80</v>
      </c>
      <c r="AB16" s="243">
        <v>279</v>
      </c>
      <c r="AC16" s="256">
        <v>0</v>
      </c>
      <c r="AD16" s="243">
        <v>105</v>
      </c>
      <c r="AE16" s="256">
        <v>50</v>
      </c>
    </row>
    <row r="17" spans="1:33" s="129" customFormat="1" ht="31.5" customHeight="1" x14ac:dyDescent="0.15">
      <c r="A17" s="240" t="s">
        <v>94</v>
      </c>
      <c r="B17" s="241">
        <v>17558</v>
      </c>
      <c r="C17" s="242">
        <v>2236</v>
      </c>
      <c r="D17" s="243">
        <v>356</v>
      </c>
      <c r="E17" s="244">
        <v>107</v>
      </c>
      <c r="F17" s="245">
        <f>D17+E17</f>
        <v>463</v>
      </c>
      <c r="G17" s="246">
        <v>150</v>
      </c>
      <c r="H17" s="247">
        <v>30</v>
      </c>
      <c r="I17" s="247">
        <v>0</v>
      </c>
      <c r="J17" s="247">
        <v>108</v>
      </c>
      <c r="K17" s="241">
        <v>0</v>
      </c>
      <c r="L17" s="248">
        <v>0</v>
      </c>
      <c r="M17" s="249">
        <f>N17+O17</f>
        <v>160</v>
      </c>
      <c r="N17" s="246">
        <v>110</v>
      </c>
      <c r="O17" s="248">
        <v>50</v>
      </c>
      <c r="P17" s="250">
        <f>L17+M17+K17</f>
        <v>160</v>
      </c>
      <c r="Q17"/>
      <c r="R17" s="251">
        <f t="shared" si="0"/>
        <v>881</v>
      </c>
      <c r="S17" s="252"/>
      <c r="T17"/>
      <c r="U17" s="240" t="s">
        <v>94</v>
      </c>
      <c r="V17" s="243">
        <v>50</v>
      </c>
      <c r="W17" s="253">
        <v>50</v>
      </c>
      <c r="X17" s="254">
        <f t="shared" si="3"/>
        <v>110</v>
      </c>
      <c r="Y17" s="242">
        <v>0</v>
      </c>
      <c r="Z17" s="255">
        <v>110</v>
      </c>
      <c r="AA17" s="253">
        <v>110</v>
      </c>
      <c r="AB17" s="243">
        <v>196</v>
      </c>
      <c r="AC17" s="253">
        <v>0</v>
      </c>
      <c r="AD17" s="243">
        <v>44</v>
      </c>
      <c r="AE17" s="253">
        <v>0</v>
      </c>
    </row>
    <row r="18" spans="1:33" s="129" customFormat="1" ht="31.5" customHeight="1" x14ac:dyDescent="0.15">
      <c r="A18" s="240" t="s">
        <v>95</v>
      </c>
      <c r="B18" s="241">
        <v>45710</v>
      </c>
      <c r="C18" s="242">
        <v>5376</v>
      </c>
      <c r="D18" s="243">
        <v>602</v>
      </c>
      <c r="E18" s="244">
        <v>29</v>
      </c>
      <c r="F18" s="245">
        <f>D18+E18</f>
        <v>631</v>
      </c>
      <c r="G18" s="246">
        <v>397</v>
      </c>
      <c r="H18" s="247">
        <v>93</v>
      </c>
      <c r="I18" s="247">
        <v>0</v>
      </c>
      <c r="J18" s="247">
        <v>297</v>
      </c>
      <c r="K18" s="241">
        <v>29</v>
      </c>
      <c r="L18" s="248">
        <v>60</v>
      </c>
      <c r="M18" s="249">
        <f>N18+O18</f>
        <v>51</v>
      </c>
      <c r="N18" s="246">
        <v>51</v>
      </c>
      <c r="O18" s="248">
        <v>0</v>
      </c>
      <c r="P18" s="250">
        <f>L18+M18+K18</f>
        <v>140</v>
      </c>
      <c r="Q18"/>
      <c r="R18" s="251">
        <f t="shared" si="0"/>
        <v>1465</v>
      </c>
      <c r="S18" s="252"/>
      <c r="T18"/>
      <c r="U18" s="240" t="s">
        <v>95</v>
      </c>
      <c r="V18" s="243">
        <v>110</v>
      </c>
      <c r="W18" s="253">
        <v>0</v>
      </c>
      <c r="X18" s="254">
        <f t="shared" si="3"/>
        <v>260</v>
      </c>
      <c r="Y18" s="242">
        <v>50</v>
      </c>
      <c r="Z18" s="255">
        <v>210</v>
      </c>
      <c r="AA18" s="253">
        <v>60</v>
      </c>
      <c r="AB18" s="243">
        <v>726</v>
      </c>
      <c r="AC18" s="256">
        <v>93</v>
      </c>
      <c r="AD18" s="243">
        <v>280</v>
      </c>
      <c r="AE18" s="253">
        <v>0</v>
      </c>
    </row>
    <row r="19" spans="1:33" s="129" customFormat="1" ht="31.5" customHeight="1" x14ac:dyDescent="0.15">
      <c r="A19" s="257" t="s">
        <v>96</v>
      </c>
      <c r="B19" s="258">
        <f t="shared" ref="B19:P19" si="8">SUM(B16:B18)</f>
        <v>79889</v>
      </c>
      <c r="C19" s="259">
        <f t="shared" si="8"/>
        <v>9990</v>
      </c>
      <c r="D19" s="258">
        <f t="shared" si="8"/>
        <v>1101</v>
      </c>
      <c r="E19" s="260">
        <f t="shared" si="8"/>
        <v>214</v>
      </c>
      <c r="F19" s="261">
        <f t="shared" si="8"/>
        <v>1315</v>
      </c>
      <c r="G19" s="259">
        <f t="shared" si="8"/>
        <v>697</v>
      </c>
      <c r="H19" s="262">
        <f t="shared" ref="H19" si="9">SUM(H16:H18)</f>
        <v>123</v>
      </c>
      <c r="I19" s="262">
        <f t="shared" si="8"/>
        <v>0</v>
      </c>
      <c r="J19" s="262">
        <f t="shared" si="8"/>
        <v>486</v>
      </c>
      <c r="K19" s="263">
        <f t="shared" si="8"/>
        <v>29</v>
      </c>
      <c r="L19" s="264">
        <f t="shared" si="8"/>
        <v>140</v>
      </c>
      <c r="M19" s="260">
        <f t="shared" si="8"/>
        <v>261</v>
      </c>
      <c r="N19" s="260">
        <f t="shared" si="8"/>
        <v>211</v>
      </c>
      <c r="O19" s="260">
        <f t="shared" si="8"/>
        <v>50</v>
      </c>
      <c r="P19" s="265">
        <f t="shared" si="8"/>
        <v>430</v>
      </c>
      <c r="Q19"/>
      <c r="R19" s="262">
        <f t="shared" si="0"/>
        <v>2928</v>
      </c>
      <c r="S19" s="252"/>
      <c r="T19"/>
      <c r="U19" s="257" t="s">
        <v>96</v>
      </c>
      <c r="V19" s="258">
        <f>SUM(V16:V18)</f>
        <v>160</v>
      </c>
      <c r="W19" s="265">
        <f>SUM(W16:W18)</f>
        <v>50</v>
      </c>
      <c r="X19" s="259">
        <f t="shared" si="3"/>
        <v>450</v>
      </c>
      <c r="Y19" s="266">
        <f t="shared" ref="Y19:AE19" si="10">SUM(Y16:Y18)</f>
        <v>50</v>
      </c>
      <c r="Z19" s="267">
        <f t="shared" si="10"/>
        <v>400</v>
      </c>
      <c r="AA19" s="265">
        <f t="shared" si="10"/>
        <v>250</v>
      </c>
      <c r="AB19" s="258">
        <f t="shared" si="10"/>
        <v>1201</v>
      </c>
      <c r="AC19" s="265">
        <f t="shared" si="10"/>
        <v>93</v>
      </c>
      <c r="AD19" s="258">
        <f t="shared" si="10"/>
        <v>429</v>
      </c>
      <c r="AE19" s="265">
        <f t="shared" si="10"/>
        <v>50</v>
      </c>
    </row>
    <row r="20" spans="1:33" s="129" customFormat="1" ht="31.5" customHeight="1" x14ac:dyDescent="0.15">
      <c r="A20" s="240" t="s">
        <v>97</v>
      </c>
      <c r="B20" s="241">
        <v>56779</v>
      </c>
      <c r="C20" s="242">
        <v>7801</v>
      </c>
      <c r="D20" s="243">
        <v>728</v>
      </c>
      <c r="E20" s="244">
        <v>216</v>
      </c>
      <c r="F20" s="245">
        <f>D20+E20</f>
        <v>944</v>
      </c>
      <c r="G20" s="246">
        <v>630</v>
      </c>
      <c r="H20" s="247">
        <v>120</v>
      </c>
      <c r="I20" s="247">
        <v>0</v>
      </c>
      <c r="J20" s="247">
        <v>261</v>
      </c>
      <c r="K20" s="241">
        <v>0</v>
      </c>
      <c r="L20" s="248">
        <v>0</v>
      </c>
      <c r="M20" s="249">
        <f>N20+O20</f>
        <v>273</v>
      </c>
      <c r="N20" s="246">
        <v>273</v>
      </c>
      <c r="O20" s="248">
        <v>0</v>
      </c>
      <c r="P20" s="250">
        <f>L20+M20+K20</f>
        <v>273</v>
      </c>
      <c r="Q20"/>
      <c r="R20" s="251">
        <f t="shared" si="0"/>
        <v>2108</v>
      </c>
      <c r="S20" s="252"/>
      <c r="T20"/>
      <c r="U20" s="240" t="s">
        <v>97</v>
      </c>
      <c r="V20" s="243">
        <v>200</v>
      </c>
      <c r="W20" s="253">
        <v>50</v>
      </c>
      <c r="X20" s="254">
        <f t="shared" si="3"/>
        <v>350</v>
      </c>
      <c r="Y20" s="242">
        <v>50</v>
      </c>
      <c r="Z20" s="255">
        <f>100+50+50+50+50</f>
        <v>300</v>
      </c>
      <c r="AA20" s="253">
        <v>0</v>
      </c>
      <c r="AB20" s="243">
        <v>1841</v>
      </c>
      <c r="AC20" s="253">
        <v>223</v>
      </c>
      <c r="AD20" s="243">
        <v>753</v>
      </c>
      <c r="AE20" s="253">
        <v>0</v>
      </c>
    </row>
    <row r="21" spans="1:33" s="129" customFormat="1" ht="31.5" customHeight="1" x14ac:dyDescent="0.15">
      <c r="A21" s="240" t="s">
        <v>98</v>
      </c>
      <c r="B21" s="241">
        <v>35176</v>
      </c>
      <c r="C21" s="242">
        <v>4833</v>
      </c>
      <c r="D21" s="243">
        <v>412</v>
      </c>
      <c r="E21" s="244">
        <v>145</v>
      </c>
      <c r="F21" s="245">
        <f>D21+E21</f>
        <v>557</v>
      </c>
      <c r="G21" s="246">
        <v>360</v>
      </c>
      <c r="H21" s="247">
        <v>146</v>
      </c>
      <c r="I21" s="247">
        <v>0</v>
      </c>
      <c r="J21" s="247">
        <v>180</v>
      </c>
      <c r="K21" s="241">
        <v>0</v>
      </c>
      <c r="L21" s="248">
        <v>0</v>
      </c>
      <c r="M21" s="249">
        <f>N21+O21</f>
        <v>50</v>
      </c>
      <c r="N21" s="246">
        <v>50</v>
      </c>
      <c r="O21" s="248">
        <v>0</v>
      </c>
      <c r="P21" s="250">
        <f>L21+M21+K21</f>
        <v>50</v>
      </c>
      <c r="Q21"/>
      <c r="R21" s="251">
        <f t="shared" si="0"/>
        <v>1147</v>
      </c>
      <c r="S21" s="252"/>
      <c r="T21"/>
      <c r="U21" s="240" t="s">
        <v>98</v>
      </c>
      <c r="V21" s="243">
        <v>50</v>
      </c>
      <c r="W21" s="253">
        <v>0</v>
      </c>
      <c r="X21" s="254">
        <f t="shared" si="3"/>
        <v>200</v>
      </c>
      <c r="Y21" s="242">
        <v>100</v>
      </c>
      <c r="Z21" s="255">
        <f>50+50</f>
        <v>100</v>
      </c>
      <c r="AA21" s="253">
        <v>50</v>
      </c>
      <c r="AB21" s="243">
        <v>1018</v>
      </c>
      <c r="AC21" s="253">
        <v>0</v>
      </c>
      <c r="AD21" s="243">
        <v>142</v>
      </c>
      <c r="AE21" s="253">
        <v>0</v>
      </c>
    </row>
    <row r="22" spans="1:33" s="130" customFormat="1" ht="31.5" customHeight="1" x14ac:dyDescent="0.15">
      <c r="A22" s="257" t="s">
        <v>99</v>
      </c>
      <c r="B22" s="269">
        <f t="shared" ref="B22:P22" si="11">SUM(B20:B21)</f>
        <v>91955</v>
      </c>
      <c r="C22" s="270">
        <f t="shared" si="11"/>
        <v>12634</v>
      </c>
      <c r="D22" s="269">
        <f t="shared" si="11"/>
        <v>1140</v>
      </c>
      <c r="E22" s="271">
        <f t="shared" si="11"/>
        <v>361</v>
      </c>
      <c r="F22" s="272">
        <f t="shared" si="11"/>
        <v>1501</v>
      </c>
      <c r="G22" s="270">
        <f t="shared" si="11"/>
        <v>990</v>
      </c>
      <c r="H22" s="262">
        <f t="shared" ref="H22" si="12">SUM(H20:H21)</f>
        <v>266</v>
      </c>
      <c r="I22" s="262">
        <f t="shared" si="11"/>
        <v>0</v>
      </c>
      <c r="J22" s="273">
        <f t="shared" si="11"/>
        <v>441</v>
      </c>
      <c r="K22" s="274">
        <f t="shared" si="11"/>
        <v>0</v>
      </c>
      <c r="L22" s="275">
        <f t="shared" si="11"/>
        <v>0</v>
      </c>
      <c r="M22" s="271">
        <f t="shared" si="11"/>
        <v>323</v>
      </c>
      <c r="N22" s="271">
        <f t="shared" si="11"/>
        <v>323</v>
      </c>
      <c r="O22" s="271">
        <f t="shared" si="11"/>
        <v>0</v>
      </c>
      <c r="P22" s="276">
        <f t="shared" si="11"/>
        <v>323</v>
      </c>
      <c r="Q22" s="277"/>
      <c r="R22" s="262">
        <f t="shared" si="0"/>
        <v>3255</v>
      </c>
      <c r="S22" s="278"/>
      <c r="T22" s="277"/>
      <c r="U22" s="257" t="s">
        <v>99</v>
      </c>
      <c r="V22" s="269">
        <f>SUM(V20:V21)</f>
        <v>250</v>
      </c>
      <c r="W22" s="276">
        <f>SUM(W20:W21)</f>
        <v>50</v>
      </c>
      <c r="X22" s="270">
        <f t="shared" si="3"/>
        <v>550</v>
      </c>
      <c r="Y22" s="279">
        <f t="shared" ref="Y22:AE22" si="13">SUM(Y20:Y21)</f>
        <v>150</v>
      </c>
      <c r="Z22" s="280">
        <f t="shared" si="13"/>
        <v>400</v>
      </c>
      <c r="AA22" s="276">
        <f t="shared" si="13"/>
        <v>50</v>
      </c>
      <c r="AB22" s="269">
        <f t="shared" si="13"/>
        <v>2859</v>
      </c>
      <c r="AC22" s="276">
        <f t="shared" si="13"/>
        <v>223</v>
      </c>
      <c r="AD22" s="269">
        <f t="shared" si="13"/>
        <v>895</v>
      </c>
      <c r="AE22" s="276">
        <f t="shared" si="13"/>
        <v>0</v>
      </c>
    </row>
    <row r="23" spans="1:33" s="129" customFormat="1" ht="31.5" customHeight="1" x14ac:dyDescent="0.15">
      <c r="A23" s="240" t="s">
        <v>100</v>
      </c>
      <c r="B23" s="241">
        <v>53333</v>
      </c>
      <c r="C23" s="242">
        <v>8359</v>
      </c>
      <c r="D23" s="243">
        <v>527</v>
      </c>
      <c r="E23" s="244">
        <v>141</v>
      </c>
      <c r="F23" s="245">
        <f>D23+E23</f>
        <v>668</v>
      </c>
      <c r="G23" s="246">
        <v>540</v>
      </c>
      <c r="H23" s="247">
        <v>373</v>
      </c>
      <c r="I23" s="247">
        <v>0</v>
      </c>
      <c r="J23" s="247">
        <v>279</v>
      </c>
      <c r="K23" s="241">
        <v>0</v>
      </c>
      <c r="L23" s="248">
        <v>0</v>
      </c>
      <c r="M23" s="249">
        <f>N23+O23</f>
        <v>392</v>
      </c>
      <c r="N23" s="246">
        <v>392</v>
      </c>
      <c r="O23" s="248">
        <v>0</v>
      </c>
      <c r="P23" s="250">
        <f>L23+M23+K23</f>
        <v>392</v>
      </c>
      <c r="Q23"/>
      <c r="R23" s="251">
        <f t="shared" si="0"/>
        <v>1879</v>
      </c>
      <c r="S23" s="252"/>
      <c r="T23"/>
      <c r="U23" s="240" t="s">
        <v>100</v>
      </c>
      <c r="V23" s="243">
        <v>70</v>
      </c>
      <c r="W23" s="253">
        <v>70</v>
      </c>
      <c r="X23" s="254">
        <f t="shared" si="3"/>
        <v>397</v>
      </c>
      <c r="Y23" s="242">
        <v>120</v>
      </c>
      <c r="Z23" s="255">
        <v>277</v>
      </c>
      <c r="AA23" s="253">
        <v>50</v>
      </c>
      <c r="AB23" s="243">
        <v>1691</v>
      </c>
      <c r="AC23" s="253">
        <v>272</v>
      </c>
      <c r="AD23" s="243">
        <v>525</v>
      </c>
      <c r="AE23" s="253">
        <v>0</v>
      </c>
    </row>
    <row r="24" spans="1:33" s="129" customFormat="1" ht="31.5" customHeight="1" x14ac:dyDescent="0.15">
      <c r="A24" s="240" t="s">
        <v>101</v>
      </c>
      <c r="B24" s="241">
        <v>9664</v>
      </c>
      <c r="C24" s="242">
        <v>1358</v>
      </c>
      <c r="D24" s="243">
        <v>280</v>
      </c>
      <c r="E24" s="244">
        <v>78</v>
      </c>
      <c r="F24" s="245">
        <f>D24+E24</f>
        <v>358</v>
      </c>
      <c r="G24" s="246">
        <v>70</v>
      </c>
      <c r="H24" s="247">
        <v>0</v>
      </c>
      <c r="I24" s="247">
        <v>0</v>
      </c>
      <c r="J24" s="247">
        <v>54</v>
      </c>
      <c r="K24" s="241">
        <v>0</v>
      </c>
      <c r="L24" s="248">
        <v>0</v>
      </c>
      <c r="M24" s="249">
        <f>N24+O24</f>
        <v>90</v>
      </c>
      <c r="N24" s="246">
        <v>90</v>
      </c>
      <c r="O24" s="248">
        <v>0</v>
      </c>
      <c r="P24" s="250">
        <f>L24+M24+K24</f>
        <v>90</v>
      </c>
      <c r="Q24"/>
      <c r="R24" s="251">
        <f t="shared" si="0"/>
        <v>572</v>
      </c>
      <c r="S24" s="252"/>
      <c r="T24"/>
      <c r="U24" s="240" t="s">
        <v>101</v>
      </c>
      <c r="V24" s="243">
        <v>30</v>
      </c>
      <c r="W24" s="253">
        <v>0</v>
      </c>
      <c r="X24" s="254">
        <f t="shared" si="3"/>
        <v>60</v>
      </c>
      <c r="Y24" s="242">
        <v>0</v>
      </c>
      <c r="Z24" s="255">
        <v>60</v>
      </c>
      <c r="AA24" s="253">
        <v>60</v>
      </c>
      <c r="AB24" s="243">
        <v>86</v>
      </c>
      <c r="AC24" s="253">
        <v>30</v>
      </c>
      <c r="AD24" s="243">
        <v>20</v>
      </c>
      <c r="AE24" s="253">
        <v>0</v>
      </c>
    </row>
    <row r="25" spans="1:33" s="129" customFormat="1" ht="31.5" customHeight="1" x14ac:dyDescent="0.15">
      <c r="A25" s="240" t="s">
        <v>102</v>
      </c>
      <c r="B25" s="241">
        <v>20800</v>
      </c>
      <c r="C25" s="242">
        <v>2860</v>
      </c>
      <c r="D25" s="243">
        <v>316</v>
      </c>
      <c r="E25" s="244">
        <v>29</v>
      </c>
      <c r="F25" s="245">
        <f>D25+E25</f>
        <v>345</v>
      </c>
      <c r="G25" s="246">
        <v>100</v>
      </c>
      <c r="H25" s="247">
        <v>96</v>
      </c>
      <c r="I25" s="247">
        <v>0</v>
      </c>
      <c r="J25" s="247">
        <v>117</v>
      </c>
      <c r="K25" s="241">
        <v>0</v>
      </c>
      <c r="L25" s="248">
        <v>0</v>
      </c>
      <c r="M25" s="249">
        <f>N25+O25</f>
        <v>170</v>
      </c>
      <c r="N25" s="246">
        <v>170</v>
      </c>
      <c r="O25" s="248">
        <v>0</v>
      </c>
      <c r="P25" s="250">
        <f>L25+M25+K25</f>
        <v>170</v>
      </c>
      <c r="Q25"/>
      <c r="R25" s="251">
        <f t="shared" si="0"/>
        <v>732</v>
      </c>
      <c r="S25" s="252"/>
      <c r="T25"/>
      <c r="U25" s="240" t="s">
        <v>102</v>
      </c>
      <c r="V25" s="243">
        <v>100</v>
      </c>
      <c r="W25" s="253">
        <v>100</v>
      </c>
      <c r="X25" s="254">
        <f t="shared" si="3"/>
        <v>30</v>
      </c>
      <c r="Y25" s="242">
        <v>0</v>
      </c>
      <c r="Z25" s="255">
        <v>30</v>
      </c>
      <c r="AA25" s="253">
        <v>30</v>
      </c>
      <c r="AB25" s="281">
        <v>474</v>
      </c>
      <c r="AC25" s="256">
        <v>0</v>
      </c>
      <c r="AD25" s="281">
        <v>161</v>
      </c>
      <c r="AE25" s="256">
        <v>40</v>
      </c>
    </row>
    <row r="26" spans="1:33" s="129" customFormat="1" ht="31.5" customHeight="1" x14ac:dyDescent="0.15">
      <c r="A26" s="257" t="s">
        <v>103</v>
      </c>
      <c r="B26" s="258">
        <f t="shared" ref="B26:P26" si="14">SUM(B23:B25)</f>
        <v>83797</v>
      </c>
      <c r="C26" s="259">
        <f t="shared" si="14"/>
        <v>12577</v>
      </c>
      <c r="D26" s="258">
        <f t="shared" si="14"/>
        <v>1123</v>
      </c>
      <c r="E26" s="260">
        <f t="shared" si="14"/>
        <v>248</v>
      </c>
      <c r="F26" s="261">
        <f t="shared" si="14"/>
        <v>1371</v>
      </c>
      <c r="G26" s="259">
        <f t="shared" si="14"/>
        <v>710</v>
      </c>
      <c r="H26" s="262">
        <f t="shared" ref="H26" si="15">SUM(H23:H25)</f>
        <v>469</v>
      </c>
      <c r="I26" s="262">
        <f t="shared" si="14"/>
        <v>0</v>
      </c>
      <c r="J26" s="262">
        <f t="shared" si="14"/>
        <v>450</v>
      </c>
      <c r="K26" s="263">
        <f t="shared" si="14"/>
        <v>0</v>
      </c>
      <c r="L26" s="264">
        <f t="shared" si="14"/>
        <v>0</v>
      </c>
      <c r="M26" s="260">
        <f>SUM(M23:M25)</f>
        <v>652</v>
      </c>
      <c r="N26" s="260">
        <f>SUM(N23:N25)</f>
        <v>652</v>
      </c>
      <c r="O26" s="260">
        <f>SUM(O23:O25)</f>
        <v>0</v>
      </c>
      <c r="P26" s="265">
        <f t="shared" si="14"/>
        <v>652</v>
      </c>
      <c r="Q26"/>
      <c r="R26" s="262">
        <f t="shared" si="0"/>
        <v>3183</v>
      </c>
      <c r="S26" s="252"/>
      <c r="T26"/>
      <c r="U26" s="257" t="s">
        <v>103</v>
      </c>
      <c r="V26" s="258">
        <f>SUM(V23:V25)</f>
        <v>200</v>
      </c>
      <c r="W26" s="265">
        <f>SUM(W23:W25)</f>
        <v>170</v>
      </c>
      <c r="X26" s="259">
        <f t="shared" si="3"/>
        <v>487</v>
      </c>
      <c r="Y26" s="266">
        <f t="shared" ref="Y26:AE26" si="16">SUM(Y23:Y25)</f>
        <v>120</v>
      </c>
      <c r="Z26" s="267">
        <f t="shared" si="16"/>
        <v>367</v>
      </c>
      <c r="AA26" s="265">
        <f t="shared" si="16"/>
        <v>140</v>
      </c>
      <c r="AB26" s="258">
        <f t="shared" si="16"/>
        <v>2251</v>
      </c>
      <c r="AC26" s="265">
        <f t="shared" si="16"/>
        <v>302</v>
      </c>
      <c r="AD26" s="258">
        <f t="shared" si="16"/>
        <v>706</v>
      </c>
      <c r="AE26" s="265">
        <f t="shared" si="16"/>
        <v>40</v>
      </c>
    </row>
    <row r="27" spans="1:33" s="129" customFormat="1" ht="31.5" customHeight="1" x14ac:dyDescent="0.15">
      <c r="A27" s="240" t="s">
        <v>104</v>
      </c>
      <c r="B27" s="241">
        <v>89693</v>
      </c>
      <c r="C27" s="242">
        <v>12536</v>
      </c>
      <c r="D27" s="243">
        <v>1076</v>
      </c>
      <c r="E27" s="244">
        <v>524</v>
      </c>
      <c r="F27" s="245">
        <f>D27+E27</f>
        <v>1600</v>
      </c>
      <c r="G27" s="246">
        <v>604</v>
      </c>
      <c r="H27" s="247">
        <v>373</v>
      </c>
      <c r="I27" s="247">
        <v>0</v>
      </c>
      <c r="J27" s="247">
        <v>441</v>
      </c>
      <c r="K27" s="241">
        <v>0</v>
      </c>
      <c r="L27" s="248">
        <v>0</v>
      </c>
      <c r="M27" s="249">
        <f>N27+O27</f>
        <v>285</v>
      </c>
      <c r="N27" s="246">
        <v>235</v>
      </c>
      <c r="O27" s="248">
        <v>50</v>
      </c>
      <c r="P27" s="250">
        <f>L27+M27+K27</f>
        <v>285</v>
      </c>
      <c r="Q27"/>
      <c r="R27" s="251">
        <f t="shared" si="0"/>
        <v>2930</v>
      </c>
      <c r="S27" s="252"/>
      <c r="T27"/>
      <c r="U27" s="240" t="s">
        <v>104</v>
      </c>
      <c r="V27" s="243">
        <v>240</v>
      </c>
      <c r="W27" s="253">
        <v>130</v>
      </c>
      <c r="X27" s="254">
        <f t="shared" si="3"/>
        <v>630</v>
      </c>
      <c r="Y27" s="282">
        <v>170</v>
      </c>
      <c r="Z27" s="268">
        <v>460</v>
      </c>
      <c r="AA27" s="253">
        <v>0</v>
      </c>
      <c r="AB27" s="243">
        <v>2559</v>
      </c>
      <c r="AC27" s="253">
        <v>235</v>
      </c>
      <c r="AD27" s="243">
        <v>553</v>
      </c>
      <c r="AE27" s="253">
        <v>0</v>
      </c>
    </row>
    <row r="28" spans="1:33" s="129" customFormat="1" ht="31.5" customHeight="1" x14ac:dyDescent="0.15">
      <c r="A28" s="257" t="s">
        <v>105</v>
      </c>
      <c r="B28" s="258">
        <f t="shared" ref="B28:P28" si="17">SUM(B27)</f>
        <v>89693</v>
      </c>
      <c r="C28" s="259">
        <f t="shared" si="17"/>
        <v>12536</v>
      </c>
      <c r="D28" s="258">
        <f t="shared" si="17"/>
        <v>1076</v>
      </c>
      <c r="E28" s="260">
        <f t="shared" si="17"/>
        <v>524</v>
      </c>
      <c r="F28" s="261">
        <f t="shared" si="17"/>
        <v>1600</v>
      </c>
      <c r="G28" s="259">
        <f t="shared" si="17"/>
        <v>604</v>
      </c>
      <c r="H28" s="262">
        <f t="shared" ref="H28" si="18">SUM(H27)</f>
        <v>373</v>
      </c>
      <c r="I28" s="262">
        <f t="shared" si="17"/>
        <v>0</v>
      </c>
      <c r="J28" s="262">
        <f t="shared" si="17"/>
        <v>441</v>
      </c>
      <c r="K28" s="263">
        <f t="shared" si="17"/>
        <v>0</v>
      </c>
      <c r="L28" s="264">
        <f t="shared" si="17"/>
        <v>0</v>
      </c>
      <c r="M28" s="260">
        <f t="shared" si="17"/>
        <v>285</v>
      </c>
      <c r="N28" s="260">
        <f t="shared" si="17"/>
        <v>235</v>
      </c>
      <c r="O28" s="260">
        <f t="shared" si="17"/>
        <v>50</v>
      </c>
      <c r="P28" s="265">
        <f t="shared" si="17"/>
        <v>285</v>
      </c>
      <c r="Q28"/>
      <c r="R28" s="262">
        <f t="shared" si="0"/>
        <v>2930</v>
      </c>
      <c r="S28" s="252"/>
      <c r="T28"/>
      <c r="U28" s="257" t="s">
        <v>105</v>
      </c>
      <c r="V28" s="258">
        <f>SUM(V27)</f>
        <v>240</v>
      </c>
      <c r="W28" s="265">
        <f>SUM(W27)</f>
        <v>130</v>
      </c>
      <c r="X28" s="259">
        <f t="shared" si="3"/>
        <v>630</v>
      </c>
      <c r="Y28" s="266">
        <f t="shared" ref="Y28:AE28" si="19">SUM(Y27)</f>
        <v>170</v>
      </c>
      <c r="Z28" s="267">
        <f t="shared" si="19"/>
        <v>460</v>
      </c>
      <c r="AA28" s="265">
        <f t="shared" si="19"/>
        <v>0</v>
      </c>
      <c r="AB28" s="258">
        <f t="shared" si="19"/>
        <v>2559</v>
      </c>
      <c r="AC28" s="265">
        <f t="shared" si="19"/>
        <v>235</v>
      </c>
      <c r="AD28" s="258">
        <f t="shared" si="19"/>
        <v>553</v>
      </c>
      <c r="AE28" s="265">
        <f t="shared" si="19"/>
        <v>0</v>
      </c>
    </row>
    <row r="29" spans="1:33" ht="31.5" customHeight="1" x14ac:dyDescent="0.15">
      <c r="A29" s="240" t="s">
        <v>106</v>
      </c>
      <c r="B29" s="241">
        <v>13791</v>
      </c>
      <c r="C29" s="242">
        <v>2126</v>
      </c>
      <c r="D29" s="243">
        <v>340</v>
      </c>
      <c r="E29" s="244">
        <v>19</v>
      </c>
      <c r="F29" s="245">
        <f>D29+E29</f>
        <v>359</v>
      </c>
      <c r="G29" s="246">
        <v>180</v>
      </c>
      <c r="H29" s="247">
        <v>46</v>
      </c>
      <c r="I29" s="247">
        <v>0</v>
      </c>
      <c r="J29" s="247">
        <v>63</v>
      </c>
      <c r="K29" s="241">
        <v>0</v>
      </c>
      <c r="L29" s="248">
        <v>0</v>
      </c>
      <c r="M29" s="249">
        <f>N29+O29</f>
        <v>50</v>
      </c>
      <c r="N29" s="246">
        <v>50</v>
      </c>
      <c r="O29" s="248">
        <v>0</v>
      </c>
      <c r="P29" s="250">
        <f>L29+M29+K29</f>
        <v>50</v>
      </c>
      <c r="R29" s="251">
        <f t="shared" si="0"/>
        <v>652</v>
      </c>
      <c r="U29" s="240" t="s">
        <v>106</v>
      </c>
      <c r="V29" s="243">
        <v>50</v>
      </c>
      <c r="W29" s="253">
        <v>0</v>
      </c>
      <c r="X29" s="254">
        <f t="shared" si="3"/>
        <v>0</v>
      </c>
      <c r="Y29" s="242">
        <v>0</v>
      </c>
      <c r="Z29" s="255">
        <v>0</v>
      </c>
      <c r="AA29" s="253">
        <v>0</v>
      </c>
      <c r="AB29" s="243">
        <v>103</v>
      </c>
      <c r="AC29" s="256">
        <v>0</v>
      </c>
      <c r="AD29" s="243">
        <v>59</v>
      </c>
      <c r="AE29" s="256">
        <v>44</v>
      </c>
      <c r="AF29" s="129"/>
      <c r="AG29" s="129"/>
    </row>
    <row r="30" spans="1:33" ht="31.5" customHeight="1" x14ac:dyDescent="0.15">
      <c r="A30" s="257" t="s">
        <v>107</v>
      </c>
      <c r="B30" s="258">
        <f t="shared" ref="B30:L30" si="20">SUM(B29)</f>
        <v>13791</v>
      </c>
      <c r="C30" s="259">
        <f t="shared" si="20"/>
        <v>2126</v>
      </c>
      <c r="D30" s="258">
        <f t="shared" si="20"/>
        <v>340</v>
      </c>
      <c r="E30" s="260">
        <f t="shared" si="20"/>
        <v>19</v>
      </c>
      <c r="F30" s="261">
        <f t="shared" si="20"/>
        <v>359</v>
      </c>
      <c r="G30" s="259">
        <f t="shared" si="20"/>
        <v>180</v>
      </c>
      <c r="H30" s="262">
        <f t="shared" ref="H30" si="21">SUM(H29)</f>
        <v>46</v>
      </c>
      <c r="I30" s="262">
        <f t="shared" si="20"/>
        <v>0</v>
      </c>
      <c r="J30" s="262">
        <f t="shared" si="20"/>
        <v>63</v>
      </c>
      <c r="K30" s="263">
        <f t="shared" si="20"/>
        <v>0</v>
      </c>
      <c r="L30" s="264">
        <f t="shared" si="20"/>
        <v>0</v>
      </c>
      <c r="M30" s="260">
        <f>SUM(M29)</f>
        <v>50</v>
      </c>
      <c r="N30" s="260">
        <f>SUM(N29)</f>
        <v>50</v>
      </c>
      <c r="O30" s="260">
        <f>SUM(O29)</f>
        <v>0</v>
      </c>
      <c r="P30" s="265">
        <f>SUM(P29)</f>
        <v>50</v>
      </c>
      <c r="R30" s="262">
        <f t="shared" si="0"/>
        <v>652</v>
      </c>
      <c r="U30" s="257" t="s">
        <v>107</v>
      </c>
      <c r="V30" s="258">
        <f>SUM(V29)</f>
        <v>50</v>
      </c>
      <c r="W30" s="265">
        <f>SUM(W29)</f>
        <v>0</v>
      </c>
      <c r="X30" s="259">
        <f t="shared" si="3"/>
        <v>0</v>
      </c>
      <c r="Y30" s="266">
        <f t="shared" ref="Y30:AE30" si="22">SUM(Y29)</f>
        <v>0</v>
      </c>
      <c r="Z30" s="267">
        <f t="shared" si="22"/>
        <v>0</v>
      </c>
      <c r="AA30" s="265">
        <f t="shared" si="22"/>
        <v>0</v>
      </c>
      <c r="AB30" s="258">
        <f t="shared" si="22"/>
        <v>103</v>
      </c>
      <c r="AC30" s="265">
        <f t="shared" si="22"/>
        <v>0</v>
      </c>
      <c r="AD30" s="258">
        <f t="shared" si="22"/>
        <v>59</v>
      </c>
      <c r="AE30" s="265">
        <f t="shared" si="22"/>
        <v>44</v>
      </c>
      <c r="AF30" s="129"/>
      <c r="AG30" s="129"/>
    </row>
    <row r="31" spans="1:33" ht="31.5" customHeight="1" x14ac:dyDescent="0.15">
      <c r="A31" s="240" t="s">
        <v>108</v>
      </c>
      <c r="B31" s="241">
        <v>19040</v>
      </c>
      <c r="C31" s="242">
        <v>2552</v>
      </c>
      <c r="D31" s="243">
        <v>465</v>
      </c>
      <c r="E31" s="244">
        <v>20</v>
      </c>
      <c r="F31" s="245">
        <f>D31+E31</f>
        <v>485</v>
      </c>
      <c r="G31" s="246">
        <v>90</v>
      </c>
      <c r="H31" s="247">
        <v>94</v>
      </c>
      <c r="I31" s="247">
        <v>0</v>
      </c>
      <c r="J31" s="247">
        <v>72</v>
      </c>
      <c r="K31" s="241">
        <v>0</v>
      </c>
      <c r="L31" s="248">
        <v>0</v>
      </c>
      <c r="M31" s="249">
        <f>N31+O31</f>
        <v>102</v>
      </c>
      <c r="N31" s="246">
        <v>102</v>
      </c>
      <c r="O31" s="248">
        <v>0</v>
      </c>
      <c r="P31" s="250">
        <f>L31+M31+K31</f>
        <v>102</v>
      </c>
      <c r="R31" s="251">
        <f t="shared" si="0"/>
        <v>749</v>
      </c>
      <c r="U31" s="240" t="s">
        <v>108</v>
      </c>
      <c r="V31" s="243">
        <v>52</v>
      </c>
      <c r="W31" s="253">
        <v>52</v>
      </c>
      <c r="X31" s="254">
        <f t="shared" si="3"/>
        <v>50</v>
      </c>
      <c r="Y31" s="242">
        <v>0</v>
      </c>
      <c r="Z31" s="255">
        <v>50</v>
      </c>
      <c r="AA31" s="253">
        <v>50</v>
      </c>
      <c r="AB31" s="243">
        <v>298</v>
      </c>
      <c r="AC31" s="253">
        <v>0</v>
      </c>
      <c r="AD31" s="243">
        <v>60</v>
      </c>
      <c r="AE31" s="253">
        <v>0</v>
      </c>
      <c r="AF31" s="129"/>
      <c r="AG31" s="129"/>
    </row>
    <row r="32" spans="1:33" ht="31.5" customHeight="1" x14ac:dyDescent="0.15">
      <c r="A32" s="240" t="s">
        <v>109</v>
      </c>
      <c r="B32" s="241">
        <v>1530</v>
      </c>
      <c r="C32" s="242">
        <v>269</v>
      </c>
      <c r="D32" s="243">
        <v>30</v>
      </c>
      <c r="E32" s="244">
        <v>20</v>
      </c>
      <c r="F32" s="245">
        <f>D32+E32</f>
        <v>50</v>
      </c>
      <c r="G32" s="246">
        <v>0</v>
      </c>
      <c r="H32" s="247">
        <v>0</v>
      </c>
      <c r="I32" s="247">
        <v>0</v>
      </c>
      <c r="J32" s="247">
        <v>25</v>
      </c>
      <c r="K32" s="241">
        <v>0</v>
      </c>
      <c r="L32" s="248">
        <v>0</v>
      </c>
      <c r="M32" s="249">
        <f>N32+O32</f>
        <v>50</v>
      </c>
      <c r="N32" s="246">
        <v>50</v>
      </c>
      <c r="O32" s="248">
        <v>0</v>
      </c>
      <c r="P32" s="250">
        <f>L32+M32+K32</f>
        <v>50</v>
      </c>
      <c r="R32" s="251">
        <f t="shared" si="0"/>
        <v>125</v>
      </c>
      <c r="U32" s="240" t="s">
        <v>109</v>
      </c>
      <c r="V32" s="243">
        <v>50</v>
      </c>
      <c r="W32" s="253">
        <v>0</v>
      </c>
      <c r="X32" s="254">
        <f t="shared" si="3"/>
        <v>0</v>
      </c>
      <c r="Y32" s="242">
        <v>0</v>
      </c>
      <c r="Z32" s="255">
        <v>0</v>
      </c>
      <c r="AA32" s="253">
        <v>0</v>
      </c>
      <c r="AB32" s="243">
        <v>0</v>
      </c>
      <c r="AC32" s="253">
        <v>0</v>
      </c>
      <c r="AD32" s="243">
        <v>0</v>
      </c>
      <c r="AE32" s="253">
        <v>0</v>
      </c>
      <c r="AF32" s="129"/>
      <c r="AG32" s="129"/>
    </row>
    <row r="33" spans="1:33" ht="31.5" customHeight="1" thickBot="1" x14ac:dyDescent="0.2">
      <c r="A33" s="283" t="s">
        <v>110</v>
      </c>
      <c r="B33" s="284">
        <f t="shared" ref="B33:P33" si="23">SUM(B31:B32)</f>
        <v>20570</v>
      </c>
      <c r="C33" s="285">
        <f t="shared" si="23"/>
        <v>2821</v>
      </c>
      <c r="D33" s="284">
        <f t="shared" si="23"/>
        <v>495</v>
      </c>
      <c r="E33" s="286">
        <f t="shared" si="23"/>
        <v>40</v>
      </c>
      <c r="F33" s="287">
        <f t="shared" si="23"/>
        <v>535</v>
      </c>
      <c r="G33" s="285">
        <f t="shared" si="23"/>
        <v>90</v>
      </c>
      <c r="H33" s="288">
        <f t="shared" ref="H33" si="24">SUM(H31:H32)</f>
        <v>94</v>
      </c>
      <c r="I33" s="288">
        <f t="shared" si="23"/>
        <v>0</v>
      </c>
      <c r="J33" s="288">
        <f t="shared" si="23"/>
        <v>97</v>
      </c>
      <c r="K33" s="289">
        <f t="shared" si="23"/>
        <v>0</v>
      </c>
      <c r="L33" s="290">
        <f t="shared" si="23"/>
        <v>0</v>
      </c>
      <c r="M33" s="286">
        <f>SUM(M31:M32)</f>
        <v>152</v>
      </c>
      <c r="N33" s="286">
        <f>SUM(N31:N32)</f>
        <v>152</v>
      </c>
      <c r="O33" s="286">
        <f>SUM(O31:O32)</f>
        <v>0</v>
      </c>
      <c r="P33" s="291">
        <f t="shared" si="23"/>
        <v>152</v>
      </c>
      <c r="R33" s="262">
        <f t="shared" si="0"/>
        <v>874</v>
      </c>
      <c r="U33" s="283" t="s">
        <v>110</v>
      </c>
      <c r="V33" s="284">
        <f>SUM(V31:V32)</f>
        <v>102</v>
      </c>
      <c r="W33" s="291">
        <f>SUM(W31:W32)</f>
        <v>52</v>
      </c>
      <c r="X33" s="285">
        <f t="shared" si="3"/>
        <v>50</v>
      </c>
      <c r="Y33" s="292">
        <f t="shared" ref="Y33:AE33" si="25">SUM(Y31:Y32)</f>
        <v>0</v>
      </c>
      <c r="Z33" s="293">
        <f t="shared" si="25"/>
        <v>50</v>
      </c>
      <c r="AA33" s="291">
        <f t="shared" si="25"/>
        <v>50</v>
      </c>
      <c r="AB33" s="284">
        <f t="shared" si="25"/>
        <v>298</v>
      </c>
      <c r="AC33" s="291">
        <f t="shared" si="25"/>
        <v>0</v>
      </c>
      <c r="AD33" s="284">
        <f t="shared" si="25"/>
        <v>60</v>
      </c>
      <c r="AE33" s="291">
        <f t="shared" si="25"/>
        <v>0</v>
      </c>
      <c r="AF33" s="129"/>
      <c r="AG33" s="129"/>
    </row>
    <row r="34" spans="1:33" ht="31.5" customHeight="1" thickTop="1" thickBot="1" x14ac:dyDescent="0.2">
      <c r="A34" s="294" t="s">
        <v>111</v>
      </c>
      <c r="B34" s="295">
        <f>SUM(B9,B15,B19,B22,B26,B28,B30,B33,)</f>
        <v>457798</v>
      </c>
      <c r="C34" s="296">
        <f t="shared" ref="C34:P34" si="26">SUM(C9,C15,C19,C22,C26,C28,C30,C33,)</f>
        <v>64715</v>
      </c>
      <c r="D34" s="295">
        <f t="shared" si="26"/>
        <v>6559</v>
      </c>
      <c r="E34" s="297">
        <f t="shared" si="26"/>
        <v>1567</v>
      </c>
      <c r="F34" s="298">
        <f t="shared" si="26"/>
        <v>8126</v>
      </c>
      <c r="G34" s="296">
        <f t="shared" si="26"/>
        <v>4121</v>
      </c>
      <c r="H34" s="299">
        <f t="shared" ref="H34" si="27">SUM(H9,H15,H19,H22,H26,H28,H30,H33,)</f>
        <v>1862</v>
      </c>
      <c r="I34" s="299">
        <f t="shared" si="26"/>
        <v>0</v>
      </c>
      <c r="J34" s="299">
        <f t="shared" si="26"/>
        <v>2554</v>
      </c>
      <c r="K34" s="300">
        <f t="shared" si="26"/>
        <v>145</v>
      </c>
      <c r="L34" s="301">
        <f t="shared" si="26"/>
        <v>190</v>
      </c>
      <c r="M34" s="297">
        <f>SUM(M9,M15,M19,M22,M26,M28,M30,M33,)</f>
        <v>2448</v>
      </c>
      <c r="N34" s="297">
        <f>SUM(N9,N15,N19,N22,N26,N28,N30,N33,)</f>
        <v>2168</v>
      </c>
      <c r="O34" s="297">
        <f>SUM(O9,O15,O19,O22,O26,O28,O30,O33,)</f>
        <v>280</v>
      </c>
      <c r="P34" s="302">
        <f t="shared" si="26"/>
        <v>2783</v>
      </c>
      <c r="R34" s="299">
        <f>SUM(R9,R15,R19,R22,R26,R28,R30,R33,)</f>
        <v>17584</v>
      </c>
      <c r="U34" s="294" t="s">
        <v>111</v>
      </c>
      <c r="V34" s="295">
        <f>SUM(V9,V15,V19,V22,V26,V28,V30,V33,)</f>
        <v>1282</v>
      </c>
      <c r="W34" s="302">
        <f>SUM(W9,W15,W19,W22,W26,W28,W30,W33,)</f>
        <v>682</v>
      </c>
      <c r="X34" s="296">
        <f t="shared" si="3"/>
        <v>2527</v>
      </c>
      <c r="Y34" s="303">
        <f t="shared" ref="Y34:AE34" si="28">SUM(Y9,Y15,Y19,Y22,Y26,Y28,Y30,Y33,)</f>
        <v>590</v>
      </c>
      <c r="Z34" s="304">
        <f t="shared" si="28"/>
        <v>1937</v>
      </c>
      <c r="AA34" s="302">
        <f t="shared" si="28"/>
        <v>700</v>
      </c>
      <c r="AB34" s="295">
        <f t="shared" si="28"/>
        <v>10046</v>
      </c>
      <c r="AC34" s="302">
        <f t="shared" si="28"/>
        <v>1246</v>
      </c>
      <c r="AD34" s="295">
        <f t="shared" si="28"/>
        <v>3084</v>
      </c>
      <c r="AE34" s="302">
        <f t="shared" si="28"/>
        <v>192</v>
      </c>
      <c r="AF34" s="129"/>
      <c r="AG34" s="129"/>
    </row>
    <row r="36" spans="1:33" x14ac:dyDescent="0.15">
      <c r="A36" t="s">
        <v>226</v>
      </c>
      <c r="Z36" s="95"/>
    </row>
    <row r="37" spans="1:33" x14ac:dyDescent="0.15">
      <c r="A37" t="s">
        <v>227</v>
      </c>
    </row>
    <row r="38" spans="1:33" x14ac:dyDescent="0.15">
      <c r="A38" t="s">
        <v>112</v>
      </c>
    </row>
    <row r="39" spans="1:33" x14ac:dyDescent="0.15">
      <c r="A39" t="s">
        <v>124</v>
      </c>
    </row>
  </sheetData>
  <mergeCells count="20">
    <mergeCell ref="V4:W4"/>
    <mergeCell ref="Z4:AA4"/>
    <mergeCell ref="P4:P5"/>
    <mergeCell ref="R4:R5"/>
    <mergeCell ref="AD4:AE4"/>
    <mergeCell ref="AB4:AC4"/>
    <mergeCell ref="U4:U6"/>
    <mergeCell ref="M4:O4"/>
    <mergeCell ref="A4:A6"/>
    <mergeCell ref="B4:B6"/>
    <mergeCell ref="C4:C6"/>
    <mergeCell ref="D4:D5"/>
    <mergeCell ref="E4:E5"/>
    <mergeCell ref="J4:J5"/>
    <mergeCell ref="F4:F5"/>
    <mergeCell ref="G4:G5"/>
    <mergeCell ref="L4:L5"/>
    <mergeCell ref="I4:I5"/>
    <mergeCell ref="K4:K5"/>
    <mergeCell ref="H4:H5"/>
  </mergeCells>
  <phoneticPr fontId="2"/>
  <pageMargins left="0.31496062992126" right="0.31496062992126" top="0.55118110236220497" bottom="0.35433070866141703" header="0.31496062992126" footer="0.31496062992126"/>
  <pageSetup paperSize="9" scale="45" orientation="landscape" r:id="rId1"/>
  <legacyDrawing r:id="rId2"/>
</worksheet>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6</vt:i4>
      </vt:variant>
    </vt:vector>
  </HeadingPairs>
  <TitlesOfParts>
    <vt:vector size="10" baseType="lpstr">
      <vt:lpstr>別紙様式１（見込量集計表）〇〇市</vt:lpstr>
      <vt:lpstr>別紙様式２（施設整備計画）○○市</vt:lpstr>
      <vt:lpstr>別紙様式３（整備見込量（補助金））〇〇市</vt:lpstr>
      <vt:lpstr>④施設・居住系サービス定員数（R8.3.31時点）</vt:lpstr>
      <vt:lpstr>'④施設・居住系サービス定員数（R8.3.31時点）'!Print_Area</vt:lpstr>
      <vt:lpstr>'別紙様式１（見込量集計表）〇〇市'!Print_Area</vt:lpstr>
      <vt:lpstr>'別紙様式２（施設整備計画）○○市'!Print_Area</vt:lpstr>
      <vt:lpstr>'別紙様式３（整備見込量（補助金））〇〇市'!Print_Area</vt:lpstr>
      <vt:lpstr>'別紙様式１（見込量集計表）〇〇市'!Print_Titles</vt:lpstr>
      <vt:lpstr>'別紙様式３（整備見込量（補助金））〇〇市'!Print_Titles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LL700_2</dc:creator>
  <cp:lastModifiedBy>中田　泰子</cp:lastModifiedBy>
  <cp:lastPrinted>2026-08-24T09:10:27Z</cp:lastPrinted>
  <dcterms:created xsi:type="dcterms:W3CDTF">2005-08-30T02:30:52Z</dcterms:created>
  <dcterms:modified xsi:type="dcterms:W3CDTF">2026-08-24T09:27:45Z</dcterms:modified>
</cp:coreProperties>
</file>