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f-nwc04fs01.intra.pref.yamaguchi.lg.jp\00000_山口県\05060_長寿社会課\040_施設班\00施設班共有\001-1-1_高齢者プラン（施設班分）\９次プラン\01-1_事業量調査\01_事業量事前調査（市町のみ）\01_依頼\かいごへるぷやまぐち\"/>
    </mc:Choice>
  </mc:AlternateContent>
  <xr:revisionPtr revIDLastSave="0" documentId="13_ncr:101_{964DE414-5BB9-4C8C-BCE6-C7F707AB8621}" xr6:coauthVersionLast="47" xr6:coauthVersionMax="47" xr10:uidLastSave="{00000000-0000-0000-0000-000000000000}"/>
  <bookViews>
    <workbookView xWindow="-120" yWindow="-120" windowWidth="29040" windowHeight="15720" xr2:uid="{00000000-000D-0000-FFFF-FFFF00000000}"/>
  </bookViews>
  <sheets>
    <sheet name="別紙様式１（見込量集計表）" sheetId="2" r:id="rId1"/>
    <sheet name="別紙様式２（施設整備計画（○○市））" sheetId="5" r:id="rId2"/>
    <sheet name="別紙様式３（整備見込量（補助金））" sheetId="3" r:id="rId3"/>
    <sheet name="④施設・居住系サービス定員数（R8.3.31時点）" sheetId="6" r:id="rId4"/>
  </sheets>
  <definedNames>
    <definedName name="_xlnm.Print_Area" localSheetId="3">'④施設・居住系サービス定員数（R8.3.31時点）'!$A$1:$AE$34</definedName>
    <definedName name="_xlnm.Print_Area" localSheetId="0">'別紙様式１（見込量集計表）'!$A$1:$Q$90</definedName>
    <definedName name="_xlnm.Print_Area" localSheetId="1">'別紙様式２（施設整備計画（○○市））'!$A$1:$M$51</definedName>
    <definedName name="_xlnm.Print_Area" localSheetId="2">'別紙様式３（整備見込量（補助金））'!$A$1:$P$56</definedName>
    <definedName name="_xlnm.Print_Titles" localSheetId="0">'別紙様式１（見込量集計表）'!$4:$5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8" i="3" l="1"/>
  <c r="L38" i="3"/>
  <c r="J37" i="3"/>
  <c r="P37" i="3" s="1"/>
  <c r="N37" i="3"/>
  <c r="L37" i="3"/>
  <c r="P17" i="2"/>
  <c r="P16" i="2"/>
  <c r="P14" i="2"/>
  <c r="P13" i="2"/>
  <c r="P12" i="2"/>
  <c r="P11" i="2"/>
  <c r="P10" i="2"/>
  <c r="P9" i="2"/>
  <c r="P8" i="2"/>
  <c r="P7" i="2"/>
  <c r="P6" i="2"/>
  <c r="P73" i="2"/>
  <c r="P72" i="2"/>
  <c r="O73" i="2"/>
  <c r="O72" i="2"/>
  <c r="O71" i="2"/>
  <c r="O70" i="2"/>
  <c r="O69" i="2"/>
  <c r="O68" i="2"/>
  <c r="O67" i="2"/>
  <c r="O66" i="2"/>
  <c r="O65" i="2"/>
  <c r="O64" i="2"/>
  <c r="O63" i="2"/>
  <c r="O62" i="2"/>
  <c r="O61" i="2"/>
  <c r="O60" i="2"/>
  <c r="O59" i="2"/>
  <c r="O58" i="2"/>
  <c r="O57" i="2"/>
  <c r="O56" i="2"/>
  <c r="O55" i="2"/>
  <c r="O54" i="2"/>
  <c r="O53" i="2"/>
  <c r="O52" i="2"/>
  <c r="O51" i="2"/>
  <c r="O50" i="2"/>
  <c r="O49" i="2"/>
  <c r="O48" i="2"/>
  <c r="O47" i="2"/>
  <c r="O46" i="2"/>
  <c r="O45" i="2"/>
  <c r="O44" i="2"/>
  <c r="O43" i="2"/>
  <c r="O42" i="2"/>
  <c r="O41" i="2"/>
  <c r="O40" i="2"/>
  <c r="O39" i="2"/>
  <c r="O38" i="2"/>
  <c r="O37" i="2"/>
  <c r="O36" i="2"/>
  <c r="O35" i="2"/>
  <c r="O34" i="2"/>
  <c r="O33" i="2"/>
  <c r="O32" i="2"/>
  <c r="O30" i="2"/>
  <c r="O29" i="2"/>
  <c r="O28" i="2"/>
  <c r="O27" i="2"/>
  <c r="O26" i="2"/>
  <c r="O25" i="2" s="1"/>
  <c r="O24" i="2"/>
  <c r="O23" i="2"/>
  <c r="O21" i="2"/>
  <c r="O20" i="2"/>
  <c r="O18" i="2"/>
  <c r="O17" i="2"/>
  <c r="O16" i="2"/>
  <c r="O15" i="2"/>
  <c r="O14" i="2"/>
  <c r="O13" i="2"/>
  <c r="O12" i="2"/>
  <c r="O11" i="2"/>
  <c r="O10" i="2"/>
  <c r="O9" i="2"/>
  <c r="O8" i="2"/>
  <c r="O7" i="2"/>
  <c r="J38" i="3"/>
  <c r="P38" i="3" s="1"/>
  <c r="M38" i="3"/>
  <c r="K38" i="3"/>
  <c r="O38" i="3" s="1"/>
  <c r="I38" i="3"/>
  <c r="M37" i="3"/>
  <c r="K37" i="3"/>
  <c r="I37" i="3"/>
  <c r="O37" i="3" s="1"/>
  <c r="F14" i="3"/>
  <c r="F12" i="5"/>
  <c r="O22" i="2" l="1"/>
  <c r="O19" i="2"/>
  <c r="M7" i="6" l="1"/>
  <c r="P7" i="6" s="1"/>
  <c r="K16" i="5" l="1"/>
  <c r="K41" i="5" l="1"/>
  <c r="K42" i="5"/>
  <c r="K43" i="5"/>
  <c r="K44" i="5"/>
  <c r="J41" i="5"/>
  <c r="J42" i="5"/>
  <c r="J43" i="5"/>
  <c r="J44" i="5"/>
  <c r="I41" i="5"/>
  <c r="I42" i="5"/>
  <c r="I43" i="5"/>
  <c r="I44" i="5"/>
  <c r="G42" i="5"/>
  <c r="G43" i="5"/>
  <c r="G44" i="5"/>
  <c r="L44" i="5" l="1"/>
  <c r="L43" i="5"/>
  <c r="J66" i="2"/>
  <c r="K66" i="2"/>
  <c r="L66" i="2"/>
  <c r="M66" i="2"/>
  <c r="N66" i="2"/>
  <c r="I66" i="2"/>
  <c r="I36" i="3"/>
  <c r="J39" i="3"/>
  <c r="K39" i="3"/>
  <c r="L39" i="3"/>
  <c r="M39" i="3"/>
  <c r="N39" i="3"/>
  <c r="I39" i="3"/>
  <c r="P65" i="2"/>
  <c r="K36" i="3"/>
  <c r="M36" i="3"/>
  <c r="M35" i="3"/>
  <c r="K35" i="3"/>
  <c r="I35" i="3"/>
  <c r="N34" i="3"/>
  <c r="M34" i="3"/>
  <c r="L34" i="3"/>
  <c r="K34" i="3"/>
  <c r="J34" i="3"/>
  <c r="I34" i="3"/>
  <c r="J33" i="3"/>
  <c r="J32" i="3"/>
  <c r="I33" i="3"/>
  <c r="I32" i="3"/>
  <c r="N33" i="3"/>
  <c r="M33" i="3"/>
  <c r="L33" i="3"/>
  <c r="K33" i="3"/>
  <c r="N32" i="3"/>
  <c r="M32" i="3"/>
  <c r="L32" i="3"/>
  <c r="K32" i="3"/>
  <c r="N16" i="3"/>
  <c r="M16" i="3"/>
  <c r="L16" i="3"/>
  <c r="K16" i="3"/>
  <c r="N21" i="3"/>
  <c r="M21" i="3"/>
  <c r="L21" i="3"/>
  <c r="K21" i="3"/>
  <c r="J21" i="3"/>
  <c r="I21" i="3"/>
  <c r="F21" i="3"/>
  <c r="E21" i="3"/>
  <c r="N19" i="3"/>
  <c r="M19" i="3"/>
  <c r="L19" i="3"/>
  <c r="K19" i="3"/>
  <c r="J19" i="3"/>
  <c r="I19" i="3"/>
  <c r="F19" i="3"/>
  <c r="P60" i="2"/>
  <c r="P59" i="2"/>
  <c r="E19" i="3"/>
  <c r="O39" i="3" l="1"/>
  <c r="O35" i="3"/>
  <c r="P39" i="3"/>
  <c r="O36" i="3"/>
  <c r="O33" i="3"/>
  <c r="O34" i="3"/>
  <c r="P34" i="3"/>
  <c r="P33" i="3"/>
  <c r="O21" i="3"/>
  <c r="P21" i="3"/>
  <c r="P19" i="3"/>
  <c r="M26" i="3"/>
  <c r="K26" i="3"/>
  <c r="I26" i="3"/>
  <c r="E26" i="3"/>
  <c r="J16" i="3"/>
  <c r="K17" i="3"/>
  <c r="L17" i="3"/>
  <c r="M17" i="3"/>
  <c r="I16" i="3"/>
  <c r="F16" i="3"/>
  <c r="E16" i="3"/>
  <c r="N14" i="3"/>
  <c r="M14" i="3"/>
  <c r="L14" i="3"/>
  <c r="K14" i="3"/>
  <c r="J14" i="3"/>
  <c r="I14" i="3"/>
  <c r="E14" i="3"/>
  <c r="N17" i="3"/>
  <c r="J17" i="3"/>
  <c r="I17" i="3"/>
  <c r="F17" i="3"/>
  <c r="E17" i="3"/>
  <c r="I11" i="3"/>
  <c r="J11" i="3"/>
  <c r="K11" i="3"/>
  <c r="L11" i="3"/>
  <c r="M11" i="3"/>
  <c r="N11" i="3"/>
  <c r="F11" i="3"/>
  <c r="E11" i="3"/>
  <c r="H6" i="2"/>
  <c r="I6" i="2"/>
  <c r="J6" i="2"/>
  <c r="K6" i="2"/>
  <c r="L6" i="2"/>
  <c r="M6" i="2"/>
  <c r="N6" i="2"/>
  <c r="G6" i="2"/>
  <c r="I7" i="3"/>
  <c r="O26" i="3" l="1"/>
  <c r="P16" i="3"/>
  <c r="O16" i="3"/>
  <c r="G38" i="5"/>
  <c r="K37" i="5"/>
  <c r="J37" i="5"/>
  <c r="I37" i="5"/>
  <c r="G37" i="5"/>
  <c r="N48" i="2"/>
  <c r="K30" i="5" s="1"/>
  <c r="K29" i="5"/>
  <c r="J29" i="5"/>
  <c r="I29" i="5"/>
  <c r="G29" i="5"/>
  <c r="H35" i="2"/>
  <c r="K40" i="5"/>
  <c r="J40" i="5"/>
  <c r="I40" i="5"/>
  <c r="G40" i="5"/>
  <c r="K39" i="5"/>
  <c r="J39" i="5"/>
  <c r="I39" i="5"/>
  <c r="G39" i="5"/>
  <c r="L42" i="5" l="1"/>
  <c r="L39" i="5"/>
  <c r="L40" i="5"/>
  <c r="G11" i="2"/>
  <c r="G15" i="2"/>
  <c r="G19" i="2"/>
  <c r="H22" i="2"/>
  <c r="I22" i="2"/>
  <c r="J22" i="2"/>
  <c r="K22" i="2"/>
  <c r="L22" i="2"/>
  <c r="M22" i="2"/>
  <c r="N22" i="2"/>
  <c r="G22" i="2"/>
  <c r="H25" i="2"/>
  <c r="I25" i="2"/>
  <c r="J25" i="2"/>
  <c r="K25" i="2"/>
  <c r="L25" i="2"/>
  <c r="M25" i="2"/>
  <c r="N25" i="2"/>
  <c r="G25" i="2"/>
  <c r="E18" i="3" s="1"/>
  <c r="H19" i="2"/>
  <c r="I19" i="2"/>
  <c r="J19" i="2"/>
  <c r="I11" i="5" s="1"/>
  <c r="K19" i="2"/>
  <c r="L19" i="2"/>
  <c r="M19" i="2"/>
  <c r="N19" i="2"/>
  <c r="K11" i="5" s="1"/>
  <c r="J11" i="5" l="1"/>
  <c r="G11" i="5"/>
  <c r="F7" i="5" l="1"/>
  <c r="H11" i="5"/>
  <c r="L11" i="5" l="1"/>
  <c r="M11" i="5" s="1"/>
  <c r="AE33" i="6" l="1"/>
  <c r="AD33" i="6"/>
  <c r="AE30" i="6"/>
  <c r="AD30" i="6"/>
  <c r="AE28" i="6"/>
  <c r="AD28" i="6"/>
  <c r="AE26" i="6"/>
  <c r="AD26" i="6"/>
  <c r="AE22" i="6"/>
  <c r="AD22" i="6"/>
  <c r="AE19" i="6"/>
  <c r="AD19" i="6"/>
  <c r="AE15" i="6"/>
  <c r="AD15" i="6"/>
  <c r="AE9" i="6"/>
  <c r="AD9" i="6"/>
  <c r="AD34" i="6" l="1"/>
  <c r="AE34" i="6"/>
  <c r="AC33" i="6" l="1"/>
  <c r="AB33" i="6"/>
  <c r="AC30" i="6"/>
  <c r="AB30" i="6"/>
  <c r="AC28" i="6"/>
  <c r="AB28" i="6"/>
  <c r="AC26" i="6"/>
  <c r="AB26" i="6"/>
  <c r="AC22" i="6"/>
  <c r="AB22" i="6"/>
  <c r="AC19" i="6"/>
  <c r="AB19" i="6"/>
  <c r="AC15" i="6"/>
  <c r="AB15" i="6"/>
  <c r="AC9" i="6"/>
  <c r="AB9" i="6"/>
  <c r="AB34" i="6" l="1"/>
  <c r="AC34" i="6"/>
  <c r="X14" i="6" l="1"/>
  <c r="H33" i="6" l="1"/>
  <c r="H30" i="6"/>
  <c r="H28" i="6"/>
  <c r="H26" i="6"/>
  <c r="H22" i="6"/>
  <c r="H19" i="6"/>
  <c r="H15" i="6"/>
  <c r="H9" i="6"/>
  <c r="H34" i="6" l="1"/>
  <c r="G28" i="2"/>
  <c r="G29" i="2"/>
  <c r="H29" i="2"/>
  <c r="P69" i="2" l="1"/>
  <c r="P27" i="2"/>
  <c r="P26" i="2"/>
  <c r="P24" i="2"/>
  <c r="P23" i="2"/>
  <c r="P22" i="2" l="1"/>
  <c r="P25" i="2"/>
  <c r="P21" i="2" l="1"/>
  <c r="P20" i="2"/>
  <c r="P19" i="2" l="1"/>
  <c r="E20" i="3"/>
  <c r="J18" i="3"/>
  <c r="J38" i="5"/>
  <c r="J32" i="5"/>
  <c r="J16" i="5"/>
  <c r="I16" i="5"/>
  <c r="G16" i="5"/>
  <c r="H16" i="5" s="1"/>
  <c r="N7" i="3"/>
  <c r="M7" i="3"/>
  <c r="L7" i="3"/>
  <c r="K7" i="3"/>
  <c r="J7" i="3"/>
  <c r="F14" i="5"/>
  <c r="F18" i="5" s="1"/>
  <c r="K26" i="5"/>
  <c r="J26" i="5"/>
  <c r="I26" i="5"/>
  <c r="M20" i="3"/>
  <c r="K20" i="3"/>
  <c r="I20" i="3"/>
  <c r="I25" i="3"/>
  <c r="I31" i="3" s="1"/>
  <c r="M25" i="3"/>
  <c r="M31" i="3" s="1"/>
  <c r="K25" i="3"/>
  <c r="K31" i="3" s="1"/>
  <c r="E25" i="3"/>
  <c r="I24" i="3"/>
  <c r="M24" i="3"/>
  <c r="K24" i="3"/>
  <c r="E24" i="3"/>
  <c r="I23" i="3"/>
  <c r="M23" i="3"/>
  <c r="K23" i="3"/>
  <c r="E23" i="3"/>
  <c r="J15" i="3"/>
  <c r="I15" i="3"/>
  <c r="N15" i="3"/>
  <c r="M15" i="3"/>
  <c r="L15" i="3"/>
  <c r="K15" i="3"/>
  <c r="F15" i="3"/>
  <c r="E15" i="3"/>
  <c r="I22" i="3"/>
  <c r="M22" i="3"/>
  <c r="K22" i="3"/>
  <c r="E22" i="3"/>
  <c r="I18" i="3"/>
  <c r="N18" i="3"/>
  <c r="M18" i="3"/>
  <c r="L18" i="3"/>
  <c r="K18" i="3"/>
  <c r="F18" i="3"/>
  <c r="I13" i="3"/>
  <c r="M13" i="3"/>
  <c r="K13" i="3"/>
  <c r="E13" i="3"/>
  <c r="F7" i="3"/>
  <c r="E7" i="3"/>
  <c r="G41" i="5"/>
  <c r="K38" i="5"/>
  <c r="I38" i="5"/>
  <c r="K32" i="5"/>
  <c r="I32" i="5"/>
  <c r="G32" i="5"/>
  <c r="H32" i="5" s="1"/>
  <c r="K15" i="5"/>
  <c r="J15" i="5"/>
  <c r="K17" i="5"/>
  <c r="J17" i="5"/>
  <c r="I17" i="5"/>
  <c r="G17" i="5"/>
  <c r="H17" i="5" s="1"/>
  <c r="G15" i="5"/>
  <c r="H15" i="5" s="1"/>
  <c r="I15" i="5"/>
  <c r="N52" i="2"/>
  <c r="K31" i="5" s="1"/>
  <c r="M52" i="2"/>
  <c r="L52" i="2"/>
  <c r="J31" i="5" s="1"/>
  <c r="K52" i="2"/>
  <c r="J52" i="2"/>
  <c r="I31" i="5" s="1"/>
  <c r="I52" i="2"/>
  <c r="H28" i="2"/>
  <c r="F9" i="3" s="1"/>
  <c r="E9" i="3"/>
  <c r="G26" i="5"/>
  <c r="H26" i="5" s="1"/>
  <c r="K13" i="5"/>
  <c r="J13" i="5"/>
  <c r="I13" i="5"/>
  <c r="G13" i="5"/>
  <c r="H13" i="5" s="1"/>
  <c r="AA15" i="6"/>
  <c r="X27" i="6"/>
  <c r="Z7" i="6"/>
  <c r="X7" i="6" s="1"/>
  <c r="Z21" i="6"/>
  <c r="X21" i="6" s="1"/>
  <c r="Z20" i="6"/>
  <c r="X20" i="6" s="1"/>
  <c r="X23" i="6"/>
  <c r="V28" i="6"/>
  <c r="V9" i="6"/>
  <c r="X32" i="6"/>
  <c r="X31" i="6"/>
  <c r="X29" i="6"/>
  <c r="X25" i="6"/>
  <c r="X24" i="6"/>
  <c r="X18" i="6"/>
  <c r="X17" i="6"/>
  <c r="X16" i="6"/>
  <c r="X13" i="6"/>
  <c r="X12" i="6"/>
  <c r="X11" i="6"/>
  <c r="X10" i="6"/>
  <c r="X8" i="6"/>
  <c r="AA33" i="6"/>
  <c r="Z33" i="6"/>
  <c r="AA30" i="6"/>
  <c r="Z30" i="6"/>
  <c r="AA28" i="6"/>
  <c r="AA26" i="6"/>
  <c r="Z26" i="6"/>
  <c r="AA22" i="6"/>
  <c r="AA19" i="6"/>
  <c r="Z19" i="6"/>
  <c r="Z15" i="6"/>
  <c r="AA9" i="6"/>
  <c r="Y33" i="6"/>
  <c r="Y30" i="6"/>
  <c r="Y28" i="6"/>
  <c r="Y26" i="6"/>
  <c r="Y22" i="6"/>
  <c r="Y9" i="6"/>
  <c r="V22" i="6"/>
  <c r="V26" i="6"/>
  <c r="V30" i="6"/>
  <c r="V33" i="6"/>
  <c r="W33" i="6"/>
  <c r="W30" i="6"/>
  <c r="W28" i="6"/>
  <c r="W26" i="6"/>
  <c r="W22" i="6"/>
  <c r="W19" i="6"/>
  <c r="W15" i="6"/>
  <c r="W9" i="6"/>
  <c r="N11" i="2"/>
  <c r="M11" i="2"/>
  <c r="L11" i="2"/>
  <c r="K11" i="2"/>
  <c r="J11" i="2"/>
  <c r="I11" i="2"/>
  <c r="H11" i="2"/>
  <c r="G9" i="5" s="1"/>
  <c r="H9" i="5" s="1"/>
  <c r="N35" i="2"/>
  <c r="M35" i="2"/>
  <c r="L35" i="2"/>
  <c r="K35" i="2"/>
  <c r="J35" i="2"/>
  <c r="I35" i="2"/>
  <c r="H29" i="5"/>
  <c r="N34" i="2"/>
  <c r="M34" i="2"/>
  <c r="L34" i="2"/>
  <c r="K34" i="2"/>
  <c r="J34" i="2"/>
  <c r="I28" i="5" s="1"/>
  <c r="I34" i="2"/>
  <c r="H34" i="2"/>
  <c r="G28" i="5" s="1"/>
  <c r="H28" i="5" s="1"/>
  <c r="G35" i="2"/>
  <c r="G34" i="2"/>
  <c r="N15" i="2"/>
  <c r="K10" i="5" s="1"/>
  <c r="M15" i="2"/>
  <c r="L15" i="2"/>
  <c r="J10" i="5" s="1"/>
  <c r="K15" i="2"/>
  <c r="J15" i="2"/>
  <c r="I10" i="5" s="1"/>
  <c r="I15" i="2"/>
  <c r="H15" i="2"/>
  <c r="G10" i="5" s="1"/>
  <c r="L48" i="2"/>
  <c r="J30" i="5" s="1"/>
  <c r="J48" i="2"/>
  <c r="I30" i="5" s="1"/>
  <c r="M48" i="2"/>
  <c r="K48" i="2"/>
  <c r="I48" i="2"/>
  <c r="O33" i="6"/>
  <c r="N33" i="6"/>
  <c r="L33" i="6"/>
  <c r="K33" i="6"/>
  <c r="J33" i="6"/>
  <c r="I33" i="6"/>
  <c r="G33" i="6"/>
  <c r="E33" i="6"/>
  <c r="D33" i="6"/>
  <c r="C33" i="6"/>
  <c r="B33" i="6"/>
  <c r="M32" i="6"/>
  <c r="P32" i="6" s="1"/>
  <c r="F32" i="6"/>
  <c r="M31" i="6"/>
  <c r="P31" i="6" s="1"/>
  <c r="R31" i="6" s="1"/>
  <c r="F31" i="6"/>
  <c r="O30" i="6"/>
  <c r="N30" i="6"/>
  <c r="L30" i="6"/>
  <c r="K30" i="6"/>
  <c r="J30" i="6"/>
  <c r="I30" i="6"/>
  <c r="G30" i="6"/>
  <c r="E30" i="6"/>
  <c r="D30" i="6"/>
  <c r="C30" i="6"/>
  <c r="B30" i="6"/>
  <c r="M29" i="6"/>
  <c r="M30" i="6" s="1"/>
  <c r="F29" i="6"/>
  <c r="F30" i="6" s="1"/>
  <c r="O28" i="6"/>
  <c r="N28" i="6"/>
  <c r="L28" i="6"/>
  <c r="K28" i="6"/>
  <c r="J28" i="6"/>
  <c r="I28" i="6"/>
  <c r="G28" i="6"/>
  <c r="E28" i="6"/>
  <c r="D28" i="6"/>
  <c r="C28" i="6"/>
  <c r="B28" i="6"/>
  <c r="M27" i="6"/>
  <c r="M28" i="6" s="1"/>
  <c r="F27" i="6"/>
  <c r="F28" i="6" s="1"/>
  <c r="O26" i="6"/>
  <c r="N26" i="6"/>
  <c r="L26" i="6"/>
  <c r="K26" i="6"/>
  <c r="J26" i="6"/>
  <c r="I26" i="6"/>
  <c r="G26" i="6"/>
  <c r="E26" i="6"/>
  <c r="D26" i="6"/>
  <c r="C26" i="6"/>
  <c r="B26" i="6"/>
  <c r="M25" i="6"/>
  <c r="P25" i="6" s="1"/>
  <c r="F25" i="6"/>
  <c r="M24" i="6"/>
  <c r="P24" i="6" s="1"/>
  <c r="F24" i="6"/>
  <c r="M23" i="6"/>
  <c r="F23" i="6"/>
  <c r="O22" i="6"/>
  <c r="N22" i="6"/>
  <c r="L22" i="6"/>
  <c r="K22" i="6"/>
  <c r="J22" i="6"/>
  <c r="I22" i="6"/>
  <c r="G22" i="6"/>
  <c r="E22" i="6"/>
  <c r="D22" i="6"/>
  <c r="C22" i="6"/>
  <c r="B22" i="6"/>
  <c r="M21" i="6"/>
  <c r="P21" i="6" s="1"/>
  <c r="F21" i="6"/>
  <c r="M20" i="6"/>
  <c r="P20" i="6" s="1"/>
  <c r="F20" i="6"/>
  <c r="O19" i="6"/>
  <c r="N19" i="6"/>
  <c r="L19" i="6"/>
  <c r="K19" i="6"/>
  <c r="J19" i="6"/>
  <c r="I19" i="6"/>
  <c r="G19" i="6"/>
  <c r="E19" i="6"/>
  <c r="D19" i="6"/>
  <c r="C19" i="6"/>
  <c r="B19" i="6"/>
  <c r="M18" i="6"/>
  <c r="P18" i="6" s="1"/>
  <c r="F18" i="6"/>
  <c r="M17" i="6"/>
  <c r="P17" i="6" s="1"/>
  <c r="F17" i="6"/>
  <c r="M16" i="6"/>
  <c r="P16" i="6" s="1"/>
  <c r="F16" i="6"/>
  <c r="O15" i="6"/>
  <c r="N15" i="6"/>
  <c r="L15" i="6"/>
  <c r="K15" i="6"/>
  <c r="J15" i="6"/>
  <c r="I15" i="6"/>
  <c r="G15" i="6"/>
  <c r="E15" i="6"/>
  <c r="D15" i="6"/>
  <c r="C15" i="6"/>
  <c r="B15" i="6"/>
  <c r="M14" i="6"/>
  <c r="P14" i="6" s="1"/>
  <c r="F14" i="6"/>
  <c r="M13" i="6"/>
  <c r="P13" i="6" s="1"/>
  <c r="F13" i="6"/>
  <c r="M12" i="6"/>
  <c r="P12" i="6" s="1"/>
  <c r="F12" i="6"/>
  <c r="M11" i="6"/>
  <c r="P11" i="6" s="1"/>
  <c r="F11" i="6"/>
  <c r="M10" i="6"/>
  <c r="P10" i="6" s="1"/>
  <c r="F10" i="6"/>
  <c r="O9" i="6"/>
  <c r="N9" i="6"/>
  <c r="L9" i="6"/>
  <c r="K9" i="6"/>
  <c r="J9" i="6"/>
  <c r="I9" i="6"/>
  <c r="G9" i="6"/>
  <c r="E9" i="6"/>
  <c r="D9" i="6"/>
  <c r="C9" i="6"/>
  <c r="B9" i="6"/>
  <c r="M8" i="6"/>
  <c r="P8" i="6" s="1"/>
  <c r="F8" i="6"/>
  <c r="F7" i="6"/>
  <c r="O31" i="2"/>
  <c r="P55" i="2"/>
  <c r="P54" i="2"/>
  <c r="P53" i="2"/>
  <c r="P51" i="2"/>
  <c r="P50" i="2"/>
  <c r="P49" i="2"/>
  <c r="P66" i="2"/>
  <c r="P18" i="2"/>
  <c r="P47" i="2"/>
  <c r="P46" i="2"/>
  <c r="P45" i="2"/>
  <c r="P43" i="2"/>
  <c r="P42" i="2"/>
  <c r="P41" i="2"/>
  <c r="P40" i="2"/>
  <c r="P39" i="2"/>
  <c r="P38" i="2"/>
  <c r="P37" i="2"/>
  <c r="P36" i="2"/>
  <c r="K8" i="5"/>
  <c r="J8" i="5"/>
  <c r="I8" i="5"/>
  <c r="G8" i="5"/>
  <c r="P33" i="2"/>
  <c r="P32" i="2"/>
  <c r="P31" i="2"/>
  <c r="P30" i="2"/>
  <c r="N29" i="2"/>
  <c r="M29" i="2"/>
  <c r="L29" i="2"/>
  <c r="K29" i="2"/>
  <c r="J29" i="2"/>
  <c r="I29" i="2"/>
  <c r="N28" i="2"/>
  <c r="K25" i="5" s="1"/>
  <c r="M28" i="2"/>
  <c r="M9" i="3" s="1"/>
  <c r="L28" i="2"/>
  <c r="K28" i="2"/>
  <c r="J28" i="2"/>
  <c r="I25" i="5" s="1"/>
  <c r="I28" i="2"/>
  <c r="I9" i="3" s="1"/>
  <c r="H52" i="2"/>
  <c r="G31" i="5" s="1"/>
  <c r="H31" i="5" s="1"/>
  <c r="G52" i="2"/>
  <c r="H48" i="2"/>
  <c r="G30" i="5" s="1"/>
  <c r="H30" i="5" s="1"/>
  <c r="G48" i="2"/>
  <c r="L2" i="3"/>
  <c r="L1" i="3"/>
  <c r="K2" i="5"/>
  <c r="N44" i="2"/>
  <c r="K27" i="5" s="1"/>
  <c r="M44" i="2"/>
  <c r="L44" i="2"/>
  <c r="J27" i="5" s="1"/>
  <c r="K44" i="2"/>
  <c r="J44" i="2"/>
  <c r="I27" i="5" s="1"/>
  <c r="I44" i="2"/>
  <c r="H44" i="2"/>
  <c r="G27" i="5" s="1"/>
  <c r="H27" i="5" s="1"/>
  <c r="G44" i="2"/>
  <c r="P8" i="3"/>
  <c r="O8" i="3"/>
  <c r="P12" i="3"/>
  <c r="O12" i="3"/>
  <c r="P10" i="3"/>
  <c r="O10" i="3"/>
  <c r="Y15" i="6"/>
  <c r="Y19" i="6"/>
  <c r="V19" i="6"/>
  <c r="V15" i="6"/>
  <c r="L34" i="6" l="1"/>
  <c r="H14" i="5"/>
  <c r="F26" i="6"/>
  <c r="R11" i="6"/>
  <c r="O28" i="3"/>
  <c r="O31" i="3"/>
  <c r="J9" i="5"/>
  <c r="J7" i="5" s="1"/>
  <c r="J12" i="5" s="1"/>
  <c r="O27" i="3"/>
  <c r="I9" i="5"/>
  <c r="I7" i="5" s="1"/>
  <c r="I12" i="5" s="1"/>
  <c r="K9" i="5"/>
  <c r="K7" i="5" s="1"/>
  <c r="K12" i="5" s="1"/>
  <c r="O30" i="3"/>
  <c r="L31" i="5"/>
  <c r="M31" i="5" s="1"/>
  <c r="L30" i="5"/>
  <c r="M30" i="5" s="1"/>
  <c r="R32" i="6"/>
  <c r="X33" i="6"/>
  <c r="X15" i="6"/>
  <c r="P27" i="6"/>
  <c r="P28" i="6" s="1"/>
  <c r="R28" i="6" s="1"/>
  <c r="X26" i="6"/>
  <c r="F9" i="6"/>
  <c r="Z28" i="6"/>
  <c r="X28" i="6" s="1"/>
  <c r="L8" i="5"/>
  <c r="O19" i="3"/>
  <c r="X19" i="6"/>
  <c r="AA34" i="6"/>
  <c r="Y34" i="6"/>
  <c r="M22" i="6"/>
  <c r="B34" i="6"/>
  <c r="R12" i="6"/>
  <c r="F19" i="6"/>
  <c r="M33" i="6"/>
  <c r="M26" i="6"/>
  <c r="J34" i="6"/>
  <c r="R24" i="6"/>
  <c r="K34" i="6"/>
  <c r="X30" i="6"/>
  <c r="W34" i="6"/>
  <c r="M19" i="6"/>
  <c r="I34" i="6"/>
  <c r="E34" i="6"/>
  <c r="D34" i="6"/>
  <c r="G34" i="6"/>
  <c r="R18" i="6"/>
  <c r="R20" i="6"/>
  <c r="R14" i="6"/>
  <c r="F33" i="6"/>
  <c r="M15" i="6"/>
  <c r="N34" i="6"/>
  <c r="J9" i="3"/>
  <c r="L38" i="5"/>
  <c r="P28" i="2"/>
  <c r="O17" i="3"/>
  <c r="G7" i="5"/>
  <c r="G12" i="5" s="1"/>
  <c r="L16" i="5"/>
  <c r="M16" i="5" s="1"/>
  <c r="P32" i="3"/>
  <c r="L37" i="5"/>
  <c r="O23" i="3"/>
  <c r="L15" i="5"/>
  <c r="M15" i="5" s="1"/>
  <c r="P18" i="3"/>
  <c r="H8" i="5"/>
  <c r="H7" i="5" s="1"/>
  <c r="P48" i="2"/>
  <c r="J28" i="5"/>
  <c r="L13" i="5"/>
  <c r="M13" i="5" s="1"/>
  <c r="O15" i="3"/>
  <c r="O32" i="3"/>
  <c r="P35" i="2"/>
  <c r="G25" i="5"/>
  <c r="H25" i="5" s="1"/>
  <c r="K28" i="5"/>
  <c r="P15" i="2"/>
  <c r="P34" i="2"/>
  <c r="F19" i="5"/>
  <c r="P17" i="3"/>
  <c r="K14" i="5"/>
  <c r="K18" i="5" s="1"/>
  <c r="O20" i="3"/>
  <c r="O18" i="3"/>
  <c r="G14" i="5"/>
  <c r="G18" i="5" s="1"/>
  <c r="L26" i="5"/>
  <c r="M26" i="5" s="1"/>
  <c r="P14" i="3"/>
  <c r="L32" i="5"/>
  <c r="M32" i="5" s="1"/>
  <c r="I14" i="5"/>
  <c r="I18" i="5" s="1"/>
  <c r="L17" i="5"/>
  <c r="M17" i="5" s="1"/>
  <c r="N9" i="3"/>
  <c r="O14" i="3"/>
  <c r="P15" i="3"/>
  <c r="O34" i="6"/>
  <c r="R25" i="6"/>
  <c r="P33" i="6"/>
  <c r="R27" i="6"/>
  <c r="Z22" i="6"/>
  <c r="X22" i="6" s="1"/>
  <c r="O13" i="3"/>
  <c r="O22" i="3"/>
  <c r="C34" i="6"/>
  <c r="P29" i="2"/>
  <c r="P52" i="2"/>
  <c r="P29" i="6"/>
  <c r="R10" i="6"/>
  <c r="P23" i="6"/>
  <c r="P26" i="6" s="1"/>
  <c r="R26" i="6" s="1"/>
  <c r="R8" i="6"/>
  <c r="M9" i="6"/>
  <c r="O6" i="2"/>
  <c r="O11" i="3"/>
  <c r="O7" i="3"/>
  <c r="P44" i="2"/>
  <c r="P15" i="6"/>
  <c r="L27" i="5"/>
  <c r="M27" i="5" s="1"/>
  <c r="O24" i="3"/>
  <c r="R13" i="6"/>
  <c r="J14" i="5"/>
  <c r="J18" i="5" s="1"/>
  <c r="P7" i="3"/>
  <c r="R17" i="6"/>
  <c r="L9" i="3"/>
  <c r="L41" i="5"/>
  <c r="F22" i="6"/>
  <c r="O25" i="3"/>
  <c r="V34" i="6"/>
  <c r="R21" i="6"/>
  <c r="P22" i="6"/>
  <c r="R7" i="6"/>
  <c r="P9" i="6"/>
  <c r="H10" i="5"/>
  <c r="L10" i="5"/>
  <c r="H18" i="5"/>
  <c r="P19" i="6"/>
  <c r="R16" i="6"/>
  <c r="L29" i="5"/>
  <c r="M29" i="5" s="1"/>
  <c r="K9" i="3"/>
  <c r="O9" i="3" s="1"/>
  <c r="F15" i="6"/>
  <c r="Z9" i="6"/>
  <c r="J25" i="5"/>
  <c r="L25" i="5" s="1"/>
  <c r="H12" i="5" l="1"/>
  <c r="H19" i="5"/>
  <c r="I19" i="5"/>
  <c r="L7" i="5"/>
  <c r="L12" i="5" s="1"/>
  <c r="R19" i="6"/>
  <c r="M34" i="6"/>
  <c r="O29" i="3"/>
  <c r="P29" i="3"/>
  <c r="P27" i="3"/>
  <c r="L9" i="5"/>
  <c r="M9" i="5" s="1"/>
  <c r="M8" i="5"/>
  <c r="R23" i="6"/>
  <c r="R22" i="6"/>
  <c r="R33" i="6"/>
  <c r="P11" i="3"/>
  <c r="L28" i="5"/>
  <c r="M28" i="5" s="1"/>
  <c r="M25" i="5"/>
  <c r="P9" i="3"/>
  <c r="K19" i="5"/>
  <c r="G19" i="5"/>
  <c r="J19" i="5"/>
  <c r="P30" i="6"/>
  <c r="R30" i="6" s="1"/>
  <c r="R29" i="6"/>
  <c r="L14" i="5"/>
  <c r="R15" i="6"/>
  <c r="F34" i="6"/>
  <c r="R9" i="6"/>
  <c r="M10" i="5"/>
  <c r="Z34" i="6"/>
  <c r="X34" i="6" s="1"/>
  <c r="X9" i="6"/>
  <c r="M7" i="5" l="1"/>
  <c r="M12" i="5"/>
  <c r="P34" i="6"/>
  <c r="L18" i="5"/>
  <c r="M14" i="5"/>
  <c r="M18" i="5" s="1"/>
  <c r="R34" i="6"/>
  <c r="M19" i="5" l="1"/>
  <c r="L1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009294</author>
    <author>Administrator</author>
  </authors>
  <commentList>
    <comment ref="F4" authorId="0" shapeId="0" xr:uid="{00000000-0006-0000-0100-000001000000}">
      <text>
        <r>
          <rPr>
            <b/>
            <sz val="9"/>
            <color rgb="FF000000"/>
            <rFont val="ＭＳ Ｐゴシック"/>
            <family val="2"/>
            <charset val="128"/>
          </rPr>
          <t>R7末A:令和7年度末の総定員数：ワークシート：④施設・居住系サービス定員数</t>
        </r>
      </text>
    </comment>
    <comment ref="G4" authorId="0" shapeId="0" xr:uid="{00000000-0006-0000-0100-000002000000}">
      <text>
        <r>
          <rPr>
            <b/>
            <sz val="9"/>
            <color rgb="FF000000"/>
            <rFont val="ＭＳ Ｐゴシック"/>
            <family val="2"/>
            <charset val="128"/>
          </rPr>
          <t>R5 B:令和8
年3月31日までに設置・指定した施設の定員数</t>
        </r>
      </text>
    </comment>
    <comment ref="H13" authorId="1" shapeId="0" xr:uid="{A043CC4E-1195-4D16-913B-1B7E57D87B85}">
      <text>
        <r>
          <rPr>
            <sz val="9"/>
            <color indexed="81"/>
            <rFont val="MS P ゴシック"/>
            <family val="3"/>
            <charset val="128"/>
          </rPr>
          <t>R5.5.15　数式修正</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009294</author>
  </authors>
  <commentList>
    <comment ref="G4" authorId="0" shapeId="0" xr:uid="{00000000-0006-0000-0200-000001000000}">
      <text>
        <r>
          <rPr>
            <b/>
            <sz val="9"/>
            <color rgb="FF000000"/>
            <rFont val="ＭＳ Ｐゴシック"/>
            <family val="2"/>
            <charset val="128"/>
          </rPr>
          <t>注）～</t>
        </r>
        <r>
          <rPr>
            <b/>
            <u/>
            <sz val="9"/>
            <color rgb="FF000000"/>
            <rFont val="ＭＳ Ｐゴシック"/>
            <family val="3"/>
            <charset val="128"/>
          </rPr>
          <t>R９.３.31</t>
        </r>
        <r>
          <rPr>
            <b/>
            <sz val="9"/>
            <color rgb="FF000000"/>
            <rFont val="ＭＳ Ｐゴシック"/>
            <family val="2"/>
            <charset val="128"/>
          </rPr>
          <t>事業決定分ａ
令和７年度までに事業決定済であり、
完成が令和９年度繰越ている施設
（第八次やまぐち高齢者プラン計画分）</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009294</author>
  </authors>
  <commentList>
    <comment ref="D4" authorId="0" shapeId="0" xr:uid="{00000000-0006-0000-0300-000001000000}">
      <text>
        <r>
          <rPr>
            <b/>
            <sz val="9"/>
            <color rgb="FF000000"/>
            <rFont val="ＭＳ Ｐゴシック"/>
            <family val="2"/>
            <charset val="128"/>
          </rPr>
          <t>広域型特養</t>
        </r>
      </text>
    </comment>
  </commentList>
</comments>
</file>

<file path=xl/sharedStrings.xml><?xml version="1.0" encoding="utf-8"?>
<sst xmlns="http://schemas.openxmlformats.org/spreadsheetml/2006/main" count="441" uniqueCount="278">
  <si>
    <t>養護老人ホーム</t>
  </si>
  <si>
    <t>区　　　　分</t>
    <rPh sb="0" eb="1">
      <t>ク</t>
    </rPh>
    <rPh sb="5" eb="6">
      <t>ブン</t>
    </rPh>
    <phoneticPr fontId="2"/>
  </si>
  <si>
    <t>備　　　　　考</t>
    <rPh sb="0" eb="1">
      <t>ソナエ</t>
    </rPh>
    <rPh sb="6" eb="7">
      <t>コウ</t>
    </rPh>
    <phoneticPr fontId="2"/>
  </si>
  <si>
    <t>箇所</t>
    <rPh sb="0" eb="2">
      <t>カショ</t>
    </rPh>
    <phoneticPr fontId="2"/>
  </si>
  <si>
    <t>内　　訳</t>
    <rPh sb="0" eb="1">
      <t>ウチ</t>
    </rPh>
    <rPh sb="3" eb="4">
      <t>ヤク</t>
    </rPh>
    <phoneticPr fontId="2"/>
  </si>
  <si>
    <t>特別養護老人ホーム</t>
    <rPh sb="0" eb="2">
      <t>トクベツ</t>
    </rPh>
    <rPh sb="2" eb="4">
      <t>ヨウゴ</t>
    </rPh>
    <rPh sb="4" eb="6">
      <t>ロウジン</t>
    </rPh>
    <phoneticPr fontId="2"/>
  </si>
  <si>
    <t>創設・増築</t>
    <rPh sb="0" eb="2">
      <t>ソウセツ</t>
    </rPh>
    <rPh sb="3" eb="5">
      <t>ゾウチク</t>
    </rPh>
    <phoneticPr fontId="2"/>
  </si>
  <si>
    <t>訪問看護ステーション</t>
    <rPh sb="0" eb="2">
      <t>ホウモン</t>
    </rPh>
    <rPh sb="2" eb="4">
      <t>カンゴ</t>
    </rPh>
    <phoneticPr fontId="2"/>
  </si>
  <si>
    <t>生活支援ハウス</t>
    <rPh sb="0" eb="2">
      <t>セイカツ</t>
    </rPh>
    <rPh sb="2" eb="4">
      <t>シエン</t>
    </rPh>
    <phoneticPr fontId="2"/>
  </si>
  <si>
    <t>認知症高齢者グループホーム</t>
    <rPh sb="0" eb="2">
      <t>ニンチ</t>
    </rPh>
    <rPh sb="2" eb="3">
      <t>ショウ</t>
    </rPh>
    <rPh sb="3" eb="6">
      <t>コウレイシャ</t>
    </rPh>
    <phoneticPr fontId="2"/>
  </si>
  <si>
    <t>介護予防拠点</t>
    <rPh sb="0" eb="2">
      <t>カイゴ</t>
    </rPh>
    <rPh sb="2" eb="4">
      <t>ヨボウ</t>
    </rPh>
    <rPh sb="4" eb="6">
      <t>キョテン</t>
    </rPh>
    <phoneticPr fontId="2"/>
  </si>
  <si>
    <t>地域包括支援センター</t>
    <rPh sb="0" eb="2">
      <t>チイキ</t>
    </rPh>
    <rPh sb="2" eb="4">
      <t>ホウカツ</t>
    </rPh>
    <rPh sb="4" eb="6">
      <t>シエン</t>
    </rPh>
    <phoneticPr fontId="2"/>
  </si>
  <si>
    <t>改　　　築</t>
    <rPh sb="0" eb="1">
      <t>アラタ</t>
    </rPh>
    <rPh sb="4" eb="5">
      <t>チク</t>
    </rPh>
    <phoneticPr fontId="2"/>
  </si>
  <si>
    <t>創　　　設</t>
    <rPh sb="0" eb="1">
      <t>キズ</t>
    </rPh>
    <rPh sb="4" eb="5">
      <t>セツ</t>
    </rPh>
    <phoneticPr fontId="2"/>
  </si>
  <si>
    <t>認知症対応型デイサービスセンター</t>
    <rPh sb="0" eb="2">
      <t>ニンチ</t>
    </rPh>
    <rPh sb="2" eb="3">
      <t>ショウ</t>
    </rPh>
    <rPh sb="3" eb="6">
      <t>タイオウガタ</t>
    </rPh>
    <phoneticPr fontId="2"/>
  </si>
  <si>
    <t>小規模特別養護老人ホーム</t>
    <rPh sb="0" eb="3">
      <t>ショウキボ</t>
    </rPh>
    <rPh sb="3" eb="5">
      <t>トクベツ</t>
    </rPh>
    <rPh sb="5" eb="7">
      <t>ヨウゴ</t>
    </rPh>
    <rPh sb="7" eb="9">
      <t>ロウジン</t>
    </rPh>
    <phoneticPr fontId="2"/>
  </si>
  <si>
    <t>小規模老人保健施設</t>
    <rPh sb="0" eb="3">
      <t>ショウキボ</t>
    </rPh>
    <rPh sb="3" eb="5">
      <t>ロウジン</t>
    </rPh>
    <rPh sb="5" eb="7">
      <t>ホケン</t>
    </rPh>
    <rPh sb="7" eb="9">
      <t>シセツ</t>
    </rPh>
    <phoneticPr fontId="2"/>
  </si>
  <si>
    <t>特定施設入居者生活介護指定分</t>
    <rPh sb="4" eb="6">
      <t>ニュウキョ</t>
    </rPh>
    <rPh sb="6" eb="7">
      <t>シャ</t>
    </rPh>
    <rPh sb="7" eb="9">
      <t>セイカツ</t>
    </rPh>
    <rPh sb="9" eb="11">
      <t>カイゴ</t>
    </rPh>
    <rPh sb="11" eb="14">
      <t>シテイブン</t>
    </rPh>
    <phoneticPr fontId="2"/>
  </si>
  <si>
    <t>地域密着型特定施設入居者生活介護指定分</t>
    <rPh sb="9" eb="11">
      <t>ニュウキョ</t>
    </rPh>
    <rPh sb="11" eb="12">
      <t>シャ</t>
    </rPh>
    <rPh sb="12" eb="14">
      <t>セイカツ</t>
    </rPh>
    <rPh sb="14" eb="16">
      <t>カイゴ</t>
    </rPh>
    <rPh sb="16" eb="19">
      <t>シテイブン</t>
    </rPh>
    <phoneticPr fontId="2"/>
  </si>
  <si>
    <t>ケアハウス（特定施設）</t>
    <rPh sb="6" eb="8">
      <t>トクテイ</t>
    </rPh>
    <rPh sb="8" eb="10">
      <t>シセツ</t>
    </rPh>
    <phoneticPr fontId="2"/>
  </si>
  <si>
    <t>小規模ケアハウス（特定施設）</t>
    <rPh sb="0" eb="3">
      <t>ショウキボ</t>
    </rPh>
    <rPh sb="9" eb="11">
      <t>トクテイ</t>
    </rPh>
    <rPh sb="11" eb="13">
      <t>シセツ</t>
    </rPh>
    <phoneticPr fontId="2"/>
  </si>
  <si>
    <t>県補助金対象事業</t>
    <rPh sb="0" eb="1">
      <t>ケン</t>
    </rPh>
    <rPh sb="1" eb="4">
      <t>ホジョキン</t>
    </rPh>
    <rPh sb="4" eb="6">
      <t>タイショウ</t>
    </rPh>
    <rPh sb="6" eb="8">
      <t>ジギョウ</t>
    </rPh>
    <phoneticPr fontId="2"/>
  </si>
  <si>
    <t>内訳</t>
    <rPh sb="0" eb="1">
      <t>ウチ</t>
    </rPh>
    <rPh sb="1" eb="2">
      <t>ワケ</t>
    </rPh>
    <phoneticPr fontId="2"/>
  </si>
  <si>
    <t>外部サービス利用型特定施設</t>
    <rPh sb="0" eb="2">
      <t>ガイブ</t>
    </rPh>
    <rPh sb="6" eb="8">
      <t>リヨウ</t>
    </rPh>
    <rPh sb="8" eb="9">
      <t>ガタ</t>
    </rPh>
    <rPh sb="9" eb="11">
      <t>トクテイ</t>
    </rPh>
    <rPh sb="11" eb="13">
      <t>シセツ</t>
    </rPh>
    <phoneticPr fontId="2"/>
  </si>
  <si>
    <t>内　訳</t>
    <rPh sb="0" eb="1">
      <t>ウチ</t>
    </rPh>
    <rPh sb="2" eb="3">
      <t>ヤク</t>
    </rPh>
    <phoneticPr fontId="2"/>
  </si>
  <si>
    <t>定員</t>
    <rPh sb="0" eb="2">
      <t>テイイン</t>
    </rPh>
    <phoneticPr fontId="2"/>
  </si>
  <si>
    <t>養護から転換分</t>
    <rPh sb="0" eb="2">
      <t>ヨウゴ</t>
    </rPh>
    <rPh sb="4" eb="6">
      <t>テンカン</t>
    </rPh>
    <rPh sb="6" eb="7">
      <t>ブン</t>
    </rPh>
    <phoneticPr fontId="2"/>
  </si>
  <si>
    <t>混合型</t>
    <rPh sb="0" eb="3">
      <t>コンゴウガタ</t>
    </rPh>
    <phoneticPr fontId="2"/>
  </si>
  <si>
    <t>定員総数</t>
    <rPh sb="0" eb="2">
      <t>テイイン</t>
    </rPh>
    <rPh sb="2" eb="4">
      <t>ソウスウ</t>
    </rPh>
    <phoneticPr fontId="2"/>
  </si>
  <si>
    <t>施設数</t>
    <rPh sb="0" eb="3">
      <t>シセツスウ</t>
    </rPh>
    <phoneticPr fontId="2"/>
  </si>
  <si>
    <t>施設総数</t>
    <rPh sb="0" eb="2">
      <t>シセツ</t>
    </rPh>
    <rPh sb="2" eb="4">
      <t>ソウスウ</t>
    </rPh>
    <phoneticPr fontId="2"/>
  </si>
  <si>
    <t>(11)</t>
    <phoneticPr fontId="2"/>
  </si>
  <si>
    <t>内数</t>
    <rPh sb="0" eb="1">
      <t>ウチ</t>
    </rPh>
    <rPh sb="1" eb="2">
      <t>スウ</t>
    </rPh>
    <phoneticPr fontId="2"/>
  </si>
  <si>
    <t>(30)</t>
    <phoneticPr fontId="2"/>
  </si>
  <si>
    <t>(50)</t>
    <phoneticPr fontId="2"/>
  </si>
  <si>
    <t>(51)</t>
    <phoneticPr fontId="2"/>
  </si>
  <si>
    <t>(160)</t>
    <phoneticPr fontId="2"/>
  </si>
  <si>
    <t>生活支援ハウス</t>
    <phoneticPr fontId="2"/>
  </si>
  <si>
    <t>介護老人保健施設（小規模）　　　　　　　　　　　　　　　　　　</t>
    <rPh sb="0" eb="2">
      <t>カイゴ</t>
    </rPh>
    <rPh sb="2" eb="4">
      <t>ロウジン</t>
    </rPh>
    <rPh sb="4" eb="6">
      <t>ホケン</t>
    </rPh>
    <rPh sb="6" eb="8">
      <t>シセツ</t>
    </rPh>
    <rPh sb="9" eb="12">
      <t>ショウキボ</t>
    </rPh>
    <phoneticPr fontId="2"/>
  </si>
  <si>
    <t>(190)</t>
    <phoneticPr fontId="2"/>
  </si>
  <si>
    <t>(200)</t>
    <phoneticPr fontId="2"/>
  </si>
  <si>
    <t>(210)</t>
    <phoneticPr fontId="2"/>
  </si>
  <si>
    <t>創　　設</t>
    <rPh sb="0" eb="1">
      <t>キズ</t>
    </rPh>
    <rPh sb="3" eb="4">
      <t>セツ</t>
    </rPh>
    <phoneticPr fontId="2"/>
  </si>
  <si>
    <t>増　　築</t>
    <rPh sb="0" eb="1">
      <t>ゾウ</t>
    </rPh>
    <rPh sb="3" eb="4">
      <t>チク</t>
    </rPh>
    <phoneticPr fontId="2"/>
  </si>
  <si>
    <t>施設数</t>
    <rPh sb="0" eb="2">
      <t>シセツ</t>
    </rPh>
    <rPh sb="2" eb="3">
      <t>スウ</t>
    </rPh>
    <phoneticPr fontId="2"/>
  </si>
  <si>
    <t>改　　修</t>
    <rPh sb="0" eb="1">
      <t>アラタ</t>
    </rPh>
    <rPh sb="3" eb="4">
      <t>オサム</t>
    </rPh>
    <phoneticPr fontId="2"/>
  </si>
  <si>
    <t>計　Ｅ（A+B+C+D)</t>
    <rPh sb="0" eb="1">
      <t>ケイ</t>
    </rPh>
    <phoneticPr fontId="2"/>
  </si>
  <si>
    <t>外数</t>
    <rPh sb="0" eb="1">
      <t>ソト</t>
    </rPh>
    <rPh sb="1" eb="2">
      <t>スウ</t>
    </rPh>
    <phoneticPr fontId="2"/>
  </si>
  <si>
    <t>　一般分</t>
    <rPh sb="1" eb="3">
      <t>イッパン</t>
    </rPh>
    <rPh sb="3" eb="4">
      <t>ブン</t>
    </rPh>
    <phoneticPr fontId="2"/>
  </si>
  <si>
    <t>内訳</t>
    <rPh sb="0" eb="2">
      <t>ウチワケ</t>
    </rPh>
    <phoneticPr fontId="2"/>
  </si>
  <si>
    <t>地域密着型特定施設入居者生活介護指定分</t>
  </si>
  <si>
    <t>計画年度中の整備量</t>
    <rPh sb="0" eb="2">
      <t>ケイカク</t>
    </rPh>
    <rPh sb="2" eb="4">
      <t>ネンド</t>
    </rPh>
    <rPh sb="4" eb="5">
      <t>チュウ</t>
    </rPh>
    <rPh sb="6" eb="8">
      <t>セイビ</t>
    </rPh>
    <rPh sb="8" eb="9">
      <t>リョウ</t>
    </rPh>
    <phoneticPr fontId="2"/>
  </si>
  <si>
    <t>補助計            (a+b+c+d+e)</t>
    <rPh sb="0" eb="2">
      <t>ホジョ</t>
    </rPh>
    <rPh sb="2" eb="3">
      <t>ケイ</t>
    </rPh>
    <phoneticPr fontId="2"/>
  </si>
  <si>
    <t>○　老人福祉施設等の整備見込量調査（補助対象分）</t>
    <rPh sb="2" eb="4">
      <t>ロウジン</t>
    </rPh>
    <rPh sb="4" eb="6">
      <t>フクシ</t>
    </rPh>
    <rPh sb="6" eb="8">
      <t>シセツ</t>
    </rPh>
    <rPh sb="8" eb="9">
      <t>トウ</t>
    </rPh>
    <rPh sb="10" eb="12">
      <t>セイビ</t>
    </rPh>
    <rPh sb="12" eb="14">
      <t>ミコ</t>
    </rPh>
    <rPh sb="14" eb="15">
      <t>リョウ</t>
    </rPh>
    <rPh sb="15" eb="17">
      <t>チョウサ</t>
    </rPh>
    <rPh sb="18" eb="20">
      <t>ホジョ</t>
    </rPh>
    <rPh sb="20" eb="22">
      <t>タイショウ</t>
    </rPh>
    <rPh sb="22" eb="23">
      <t>ブン</t>
    </rPh>
    <phoneticPr fontId="2"/>
  </si>
  <si>
    <t>定期巡回随時対応型訪問介護看護</t>
    <rPh sb="0" eb="2">
      <t>テイキ</t>
    </rPh>
    <rPh sb="2" eb="4">
      <t>ジュンカイ</t>
    </rPh>
    <rPh sb="4" eb="6">
      <t>ズイジ</t>
    </rPh>
    <rPh sb="6" eb="8">
      <t>タイオウ</t>
    </rPh>
    <rPh sb="8" eb="9">
      <t>ガタ</t>
    </rPh>
    <rPh sb="9" eb="11">
      <t>ホウモン</t>
    </rPh>
    <rPh sb="11" eb="13">
      <t>カイゴ</t>
    </rPh>
    <rPh sb="13" eb="15">
      <t>カンゴ</t>
    </rPh>
    <phoneticPr fontId="2"/>
  </si>
  <si>
    <t>【介護保険施設・居住系サービス施設】</t>
    <rPh sb="1" eb="3">
      <t>カイゴ</t>
    </rPh>
    <rPh sb="3" eb="5">
      <t>ホケン</t>
    </rPh>
    <rPh sb="5" eb="7">
      <t>シセツ</t>
    </rPh>
    <rPh sb="8" eb="11">
      <t>キョジュウケイ</t>
    </rPh>
    <rPh sb="15" eb="17">
      <t>シセツ</t>
    </rPh>
    <phoneticPr fontId="2"/>
  </si>
  <si>
    <t>（単位：人）</t>
    <rPh sb="1" eb="3">
      <t>タンイ</t>
    </rPh>
    <rPh sb="4" eb="5">
      <t>ヒト</t>
    </rPh>
    <phoneticPr fontId="2"/>
  </si>
  <si>
    <t>種              別</t>
    <rPh sb="0" eb="1">
      <t>タネ</t>
    </rPh>
    <rPh sb="15" eb="16">
      <t>ベツ</t>
    </rPh>
    <phoneticPr fontId="2"/>
  </si>
  <si>
    <t>計画整備量</t>
    <rPh sb="0" eb="2">
      <t>ケイカク</t>
    </rPh>
    <rPh sb="2" eb="4">
      <t>セイビ</t>
    </rPh>
    <rPh sb="4" eb="5">
      <t>リョウ</t>
    </rPh>
    <phoneticPr fontId="2"/>
  </si>
  <si>
    <t>介護保険施設</t>
    <rPh sb="0" eb="2">
      <t>カイゴ</t>
    </rPh>
    <rPh sb="2" eb="4">
      <t>ホケン</t>
    </rPh>
    <rPh sb="4" eb="6">
      <t>シセツ</t>
    </rPh>
    <phoneticPr fontId="2"/>
  </si>
  <si>
    <t>地域密着(市町)</t>
    <rPh sb="0" eb="2">
      <t>チイキ</t>
    </rPh>
    <rPh sb="2" eb="4">
      <t>ミッチャク</t>
    </rPh>
    <rPh sb="5" eb="7">
      <t>シチョウ</t>
    </rPh>
    <phoneticPr fontId="2"/>
  </si>
  <si>
    <t>介護老人保健施設</t>
    <rPh sb="0" eb="2">
      <t>カイゴ</t>
    </rPh>
    <rPh sb="2" eb="4">
      <t>ロウジン</t>
    </rPh>
    <rPh sb="4" eb="6">
      <t>ホケン</t>
    </rPh>
    <rPh sb="6" eb="8">
      <t>シセツ</t>
    </rPh>
    <phoneticPr fontId="2"/>
  </si>
  <si>
    <t>　　小　　計</t>
    <rPh sb="2" eb="3">
      <t>ショウ</t>
    </rPh>
    <rPh sb="5" eb="6">
      <t>ケイ</t>
    </rPh>
    <phoneticPr fontId="2"/>
  </si>
  <si>
    <t>居住系サービス</t>
    <rPh sb="0" eb="3">
      <t>キョジュウケイ</t>
    </rPh>
    <phoneticPr fontId="2"/>
  </si>
  <si>
    <t>認知症対応型ＧＨ</t>
    <rPh sb="0" eb="3">
      <t>ニンチショウ</t>
    </rPh>
    <rPh sb="3" eb="6">
      <t>タイオウガタ</t>
    </rPh>
    <phoneticPr fontId="2"/>
  </si>
  <si>
    <t>特定施設</t>
    <rPh sb="0" eb="2">
      <t>トクテイ</t>
    </rPh>
    <rPh sb="2" eb="4">
      <t>シセツ</t>
    </rPh>
    <phoneticPr fontId="2"/>
  </si>
  <si>
    <t>混合型</t>
    <rPh sb="0" eb="2">
      <t>コンゴウ</t>
    </rPh>
    <rPh sb="2" eb="3">
      <t>カタ</t>
    </rPh>
    <phoneticPr fontId="2"/>
  </si>
  <si>
    <t>地域密着型</t>
    <rPh sb="0" eb="2">
      <t>チイキ</t>
    </rPh>
    <rPh sb="2" eb="4">
      <t>ミッチャク</t>
    </rPh>
    <rPh sb="4" eb="5">
      <t>カタ</t>
    </rPh>
    <phoneticPr fontId="2"/>
  </si>
  <si>
    <t>　　合　　計</t>
    <rPh sb="2" eb="3">
      <t>ゴウ</t>
    </rPh>
    <rPh sb="5" eb="6">
      <t>ケイ</t>
    </rPh>
    <phoneticPr fontId="2"/>
  </si>
  <si>
    <t>【高齢者居住関係施設】</t>
    <rPh sb="1" eb="4">
      <t>コウレイシャ</t>
    </rPh>
    <rPh sb="4" eb="6">
      <t>キョジュウ</t>
    </rPh>
    <rPh sb="6" eb="8">
      <t>カンケイ</t>
    </rPh>
    <rPh sb="8" eb="10">
      <t>シセツ</t>
    </rPh>
    <phoneticPr fontId="2"/>
  </si>
  <si>
    <t>養護老人ホーム</t>
    <rPh sb="0" eb="2">
      <t>ヨウゴ</t>
    </rPh>
    <rPh sb="2" eb="4">
      <t>ロウジン</t>
    </rPh>
    <phoneticPr fontId="2"/>
  </si>
  <si>
    <t>軽費老人ホームA型</t>
    <rPh sb="0" eb="2">
      <t>ケイヒ</t>
    </rPh>
    <rPh sb="2" eb="4">
      <t>ロウジン</t>
    </rPh>
    <rPh sb="8" eb="9">
      <t>カタ</t>
    </rPh>
    <phoneticPr fontId="2"/>
  </si>
  <si>
    <t>ケアハウス</t>
  </si>
  <si>
    <t>（単位：箇所）</t>
    <rPh sb="1" eb="3">
      <t>タンイ</t>
    </rPh>
    <rPh sb="4" eb="6">
      <t>カショ</t>
    </rPh>
    <phoneticPr fontId="2"/>
  </si>
  <si>
    <t>地域包括支援センター</t>
    <rPh sb="0" eb="4">
      <t>チイキホウカツ</t>
    </rPh>
    <rPh sb="4" eb="6">
      <t>シエン</t>
    </rPh>
    <phoneticPr fontId="2"/>
  </si>
  <si>
    <t>広域型（県・下関市）</t>
    <rPh sb="0" eb="2">
      <t>コウイキ</t>
    </rPh>
    <rPh sb="2" eb="3">
      <t>ガタ</t>
    </rPh>
    <rPh sb="4" eb="5">
      <t>ケン</t>
    </rPh>
    <rPh sb="6" eb="9">
      <t>シモノセキシ</t>
    </rPh>
    <phoneticPr fontId="2"/>
  </si>
  <si>
    <t>６５歳以上
人口</t>
    <rPh sb="2" eb="3">
      <t>サイ</t>
    </rPh>
    <rPh sb="3" eb="5">
      <t>イジョウ</t>
    </rPh>
    <rPh sb="6" eb="8">
      <t>ジンコウ</t>
    </rPh>
    <phoneticPr fontId="12"/>
  </si>
  <si>
    <t>要介護者
人口</t>
    <rPh sb="0" eb="4">
      <t>ヨウカイゴシャ</t>
    </rPh>
    <rPh sb="5" eb="7">
      <t>ジンコウ</t>
    </rPh>
    <phoneticPr fontId="12"/>
  </si>
  <si>
    <t>介護老人福祉施設</t>
    <rPh sb="0" eb="2">
      <t>カイゴ</t>
    </rPh>
    <rPh sb="2" eb="4">
      <t>ロウジン</t>
    </rPh>
    <rPh sb="4" eb="6">
      <t>フクシ</t>
    </rPh>
    <rPh sb="6" eb="8">
      <t>シセツ</t>
    </rPh>
    <phoneticPr fontId="12"/>
  </si>
  <si>
    <t>地域密着特養</t>
    <rPh sb="0" eb="2">
      <t>チイキ</t>
    </rPh>
    <rPh sb="2" eb="4">
      <t>ミッチャク</t>
    </rPh>
    <rPh sb="4" eb="6">
      <t>トクヨウ</t>
    </rPh>
    <phoneticPr fontId="12"/>
  </si>
  <si>
    <t>特養小計</t>
    <rPh sb="0" eb="2">
      <t>トクヨウ</t>
    </rPh>
    <rPh sb="2" eb="4">
      <t>ショウケイ</t>
    </rPh>
    <phoneticPr fontId="12"/>
  </si>
  <si>
    <t>介護老人保健施設</t>
    <rPh sb="0" eb="2">
      <t>カイゴ</t>
    </rPh>
    <rPh sb="2" eb="4">
      <t>ロウジン</t>
    </rPh>
    <rPh sb="4" eb="6">
      <t>ホケン</t>
    </rPh>
    <rPh sb="6" eb="8">
      <t>シセツ</t>
    </rPh>
    <phoneticPr fontId="12"/>
  </si>
  <si>
    <t>地域密着特定</t>
    <rPh sb="0" eb="2">
      <t>チイキ</t>
    </rPh>
    <rPh sb="2" eb="4">
      <t>ミッチャク</t>
    </rPh>
    <rPh sb="4" eb="6">
      <t>トクテイ</t>
    </rPh>
    <phoneticPr fontId="12"/>
  </si>
  <si>
    <t>介護専用型特定施設</t>
    <rPh sb="0" eb="2">
      <t>カイゴ</t>
    </rPh>
    <rPh sb="2" eb="5">
      <t>センヨウガタ</t>
    </rPh>
    <rPh sb="5" eb="7">
      <t>トクテイ</t>
    </rPh>
    <rPh sb="7" eb="9">
      <t>シセツ</t>
    </rPh>
    <phoneticPr fontId="12"/>
  </si>
  <si>
    <t>混合型特定施設</t>
    <rPh sb="0" eb="3">
      <t>コンゴウガタ</t>
    </rPh>
    <rPh sb="3" eb="5">
      <t>トクテイ</t>
    </rPh>
    <rPh sb="5" eb="7">
      <t>シセツ</t>
    </rPh>
    <phoneticPr fontId="12"/>
  </si>
  <si>
    <t>特定施設小計</t>
    <rPh sb="0" eb="2">
      <t>トクテイ</t>
    </rPh>
    <rPh sb="2" eb="4">
      <t>シセツ</t>
    </rPh>
    <rPh sb="4" eb="6">
      <t>ショウケイ</t>
    </rPh>
    <phoneticPr fontId="12"/>
  </si>
  <si>
    <t>合計</t>
    <rPh sb="0" eb="2">
      <t>ゴウケイ</t>
    </rPh>
    <phoneticPr fontId="12"/>
  </si>
  <si>
    <t>施設定員</t>
    <rPh sb="0" eb="2">
      <t>シセツ</t>
    </rPh>
    <rPh sb="2" eb="4">
      <t>テイイン</t>
    </rPh>
    <phoneticPr fontId="12"/>
  </si>
  <si>
    <t>入居定員</t>
    <rPh sb="0" eb="2">
      <t>ニュウキョ</t>
    </rPh>
    <rPh sb="2" eb="4">
      <t>テイイン</t>
    </rPh>
    <rPh sb="3" eb="4">
      <t>セッテイ</t>
    </rPh>
    <phoneticPr fontId="12"/>
  </si>
  <si>
    <t>入居定員</t>
    <rPh sb="0" eb="2">
      <t>ニュウキョ</t>
    </rPh>
    <rPh sb="2" eb="4">
      <t>テイイン</t>
    </rPh>
    <phoneticPr fontId="12"/>
  </si>
  <si>
    <t>岩国市</t>
    <rPh sb="0" eb="3">
      <t>イワクニシ</t>
    </rPh>
    <phoneticPr fontId="12"/>
  </si>
  <si>
    <t>和木町</t>
    <rPh sb="0" eb="3">
      <t>ワキチョウ</t>
    </rPh>
    <phoneticPr fontId="12"/>
  </si>
  <si>
    <t>岩国圏域計</t>
    <rPh sb="0" eb="2">
      <t>イワクニ</t>
    </rPh>
    <rPh sb="2" eb="4">
      <t>ケンイキ</t>
    </rPh>
    <rPh sb="4" eb="5">
      <t>ケイ</t>
    </rPh>
    <phoneticPr fontId="12"/>
  </si>
  <si>
    <t>柳井市</t>
    <rPh sb="0" eb="3">
      <t>ヤナイシ</t>
    </rPh>
    <phoneticPr fontId="12"/>
  </si>
  <si>
    <t>周防大島町</t>
    <rPh sb="0" eb="5">
      <t>スオウオオシマチョウ</t>
    </rPh>
    <phoneticPr fontId="12"/>
  </si>
  <si>
    <t>上関町</t>
    <rPh sb="0" eb="3">
      <t>カミノセキチョウ</t>
    </rPh>
    <phoneticPr fontId="12"/>
  </si>
  <si>
    <t>田布施町</t>
    <rPh sb="0" eb="4">
      <t>タブセチョウ</t>
    </rPh>
    <phoneticPr fontId="12"/>
  </si>
  <si>
    <t>平生町</t>
    <rPh sb="0" eb="3">
      <t>ヒラオチョウ</t>
    </rPh>
    <phoneticPr fontId="12"/>
  </si>
  <si>
    <t>柳井圏域計</t>
    <rPh sb="0" eb="2">
      <t>ヤナイ</t>
    </rPh>
    <rPh sb="2" eb="4">
      <t>ケンイキ</t>
    </rPh>
    <rPh sb="4" eb="5">
      <t>ケイ</t>
    </rPh>
    <phoneticPr fontId="12"/>
  </si>
  <si>
    <t>下松市</t>
    <rPh sb="0" eb="3">
      <t>クダマツシ</t>
    </rPh>
    <phoneticPr fontId="12"/>
  </si>
  <si>
    <t>光市</t>
    <rPh sb="0" eb="2">
      <t>ヒカリシ</t>
    </rPh>
    <phoneticPr fontId="12"/>
  </si>
  <si>
    <t>周南市</t>
    <rPh sb="0" eb="3">
      <t>シュウナンシ</t>
    </rPh>
    <phoneticPr fontId="12"/>
  </si>
  <si>
    <t>周南圏域計</t>
    <rPh sb="0" eb="2">
      <t>シュウナン</t>
    </rPh>
    <rPh sb="2" eb="4">
      <t>ケンイキ</t>
    </rPh>
    <rPh sb="4" eb="5">
      <t>ケイ</t>
    </rPh>
    <phoneticPr fontId="12"/>
  </si>
  <si>
    <t>山口市</t>
    <rPh sb="0" eb="3">
      <t>ヤマグチシ</t>
    </rPh>
    <phoneticPr fontId="12"/>
  </si>
  <si>
    <t>防府市</t>
    <rPh sb="0" eb="3">
      <t>ホウフシ</t>
    </rPh>
    <phoneticPr fontId="12"/>
  </si>
  <si>
    <t>山口防府圏域計</t>
    <rPh sb="0" eb="2">
      <t>ヤマグチ</t>
    </rPh>
    <rPh sb="2" eb="4">
      <t>ホウフ</t>
    </rPh>
    <rPh sb="4" eb="6">
      <t>ケンイキ</t>
    </rPh>
    <rPh sb="6" eb="7">
      <t>ケイ</t>
    </rPh>
    <phoneticPr fontId="12"/>
  </si>
  <si>
    <t>宇部市</t>
    <rPh sb="0" eb="3">
      <t>ウベシ</t>
    </rPh>
    <phoneticPr fontId="12"/>
  </si>
  <si>
    <t>美祢市</t>
    <rPh sb="0" eb="3">
      <t>ミネシ</t>
    </rPh>
    <phoneticPr fontId="12"/>
  </si>
  <si>
    <t>山陽小野田市</t>
    <rPh sb="0" eb="6">
      <t>サンヨウオノダシ</t>
    </rPh>
    <phoneticPr fontId="12"/>
  </si>
  <si>
    <t>宇部・山陽小野田計</t>
    <rPh sb="0" eb="2">
      <t>ウベ</t>
    </rPh>
    <rPh sb="3" eb="8">
      <t>サンヨウオノダ</t>
    </rPh>
    <rPh sb="8" eb="9">
      <t>ケイ</t>
    </rPh>
    <phoneticPr fontId="12"/>
  </si>
  <si>
    <t>下関市</t>
    <rPh sb="0" eb="3">
      <t>シモノセキシ</t>
    </rPh>
    <phoneticPr fontId="12"/>
  </si>
  <si>
    <t>下関圏域計</t>
    <rPh sb="0" eb="2">
      <t>シモノセキ</t>
    </rPh>
    <rPh sb="2" eb="4">
      <t>ケンイキ</t>
    </rPh>
    <rPh sb="4" eb="5">
      <t>ケイ</t>
    </rPh>
    <phoneticPr fontId="12"/>
  </si>
  <si>
    <t>長門市</t>
    <rPh sb="0" eb="3">
      <t>ナガトシ</t>
    </rPh>
    <phoneticPr fontId="12"/>
  </si>
  <si>
    <t>長門圏域計</t>
    <rPh sb="0" eb="2">
      <t>ナガト</t>
    </rPh>
    <rPh sb="2" eb="4">
      <t>ケンイキ</t>
    </rPh>
    <rPh sb="4" eb="5">
      <t>ケイ</t>
    </rPh>
    <phoneticPr fontId="12"/>
  </si>
  <si>
    <t>萩市</t>
    <rPh sb="0" eb="2">
      <t>ハギシ</t>
    </rPh>
    <phoneticPr fontId="12"/>
  </si>
  <si>
    <t>阿武町</t>
    <rPh sb="0" eb="3">
      <t>アブチョウ</t>
    </rPh>
    <phoneticPr fontId="12"/>
  </si>
  <si>
    <t>萩圏域計</t>
    <rPh sb="0" eb="1">
      <t>ハギ</t>
    </rPh>
    <rPh sb="1" eb="3">
      <t>ケンイキ</t>
    </rPh>
    <rPh sb="3" eb="4">
      <t>ケイ</t>
    </rPh>
    <phoneticPr fontId="12"/>
  </si>
  <si>
    <t>県計</t>
    <rPh sb="0" eb="2">
      <t>ケンケイ</t>
    </rPh>
    <phoneticPr fontId="12"/>
  </si>
  <si>
    <t>※施設定員・入居定員：介護保険サービス提供事業者指定等の状況</t>
    <rPh sb="1" eb="3">
      <t>シセツ</t>
    </rPh>
    <rPh sb="3" eb="5">
      <t>テイイン</t>
    </rPh>
    <rPh sb="6" eb="8">
      <t>ニュウキョ</t>
    </rPh>
    <rPh sb="8" eb="10">
      <t>テイイン</t>
    </rPh>
    <rPh sb="11" eb="13">
      <t>カイゴ</t>
    </rPh>
    <rPh sb="13" eb="15">
      <t>ホケン</t>
    </rPh>
    <rPh sb="19" eb="21">
      <t>テイキョウ</t>
    </rPh>
    <rPh sb="21" eb="24">
      <t>ジギョウシャ</t>
    </rPh>
    <rPh sb="24" eb="26">
      <t>シテイ</t>
    </rPh>
    <rPh sb="26" eb="27">
      <t>トウ</t>
    </rPh>
    <rPh sb="28" eb="30">
      <t>ジョウキョウ</t>
    </rPh>
    <phoneticPr fontId="12"/>
  </si>
  <si>
    <t>担当者名：○　○　○　○</t>
    <rPh sb="0" eb="3">
      <t>タントウシャ</t>
    </rPh>
    <rPh sb="3" eb="4">
      <t>メイ</t>
    </rPh>
    <phoneticPr fontId="2"/>
  </si>
  <si>
    <t>介護専用型</t>
    <rPh sb="0" eb="2">
      <t>カイゴ</t>
    </rPh>
    <rPh sb="2" eb="5">
      <t>センヨウガタ</t>
    </rPh>
    <phoneticPr fontId="2"/>
  </si>
  <si>
    <t>ケアハウスへ転換分（外数）</t>
    <rPh sb="6" eb="8">
      <t>テンカン</t>
    </rPh>
    <rPh sb="8" eb="9">
      <t>ブン</t>
    </rPh>
    <rPh sb="10" eb="11">
      <t>ソト</t>
    </rPh>
    <rPh sb="11" eb="12">
      <t>スウ</t>
    </rPh>
    <phoneticPr fontId="2"/>
  </si>
  <si>
    <t>養護から転換分　　　　　　　　　（内数）</t>
    <rPh sb="0" eb="2">
      <t>ヨウゴ</t>
    </rPh>
    <rPh sb="4" eb="6">
      <t>テンカン</t>
    </rPh>
    <rPh sb="6" eb="7">
      <t>ブン</t>
    </rPh>
    <rPh sb="17" eb="18">
      <t>ウチ</t>
    </rPh>
    <rPh sb="18" eb="19">
      <t>スウ</t>
    </rPh>
    <phoneticPr fontId="2"/>
  </si>
  <si>
    <t>うち外部サービス利用型特定分(再掲)</t>
    <rPh sb="2" eb="4">
      <t>ガイブ</t>
    </rPh>
    <rPh sb="8" eb="10">
      <t>リヨウ</t>
    </rPh>
    <rPh sb="10" eb="11">
      <t>ガタ</t>
    </rPh>
    <rPh sb="11" eb="13">
      <t>トクテイ</t>
    </rPh>
    <rPh sb="13" eb="14">
      <t>ブン</t>
    </rPh>
    <rPh sb="15" eb="17">
      <t>サイケイ</t>
    </rPh>
    <phoneticPr fontId="2"/>
  </si>
  <si>
    <t>うち特定分(再掲)</t>
    <rPh sb="2" eb="4">
      <t>トクテイ</t>
    </rPh>
    <rPh sb="4" eb="5">
      <t>ブン</t>
    </rPh>
    <rPh sb="6" eb="8">
      <t>サイケイ</t>
    </rPh>
    <phoneticPr fontId="2"/>
  </si>
  <si>
    <t>【留意事項】</t>
    <rPh sb="1" eb="3">
      <t>リュウイ</t>
    </rPh>
    <rPh sb="3" eb="5">
      <t>ジコウ</t>
    </rPh>
    <phoneticPr fontId="2"/>
  </si>
  <si>
    <t>○　老人福祉計画等に係る施設及び居住系サービス見込量集計表</t>
    <rPh sb="2" eb="4">
      <t>ロウジン</t>
    </rPh>
    <rPh sb="4" eb="6">
      <t>フクシ</t>
    </rPh>
    <rPh sb="6" eb="8">
      <t>ケイカク</t>
    </rPh>
    <rPh sb="8" eb="9">
      <t>トウ</t>
    </rPh>
    <rPh sb="10" eb="11">
      <t>カカ</t>
    </rPh>
    <rPh sb="12" eb="14">
      <t>シセツ</t>
    </rPh>
    <rPh sb="14" eb="15">
      <t>オヨ</t>
    </rPh>
    <rPh sb="16" eb="18">
      <t>キョジュウ</t>
    </rPh>
    <rPh sb="18" eb="19">
      <t>ケイ</t>
    </rPh>
    <rPh sb="26" eb="28">
      <t>シュウケイ</t>
    </rPh>
    <rPh sb="28" eb="29">
      <t>ヒョウ</t>
    </rPh>
    <phoneticPr fontId="2"/>
  </si>
  <si>
    <t>ＧＨ</t>
    <phoneticPr fontId="12"/>
  </si>
  <si>
    <t>計</t>
    <rPh sb="0" eb="1">
      <t>ケイ</t>
    </rPh>
    <phoneticPr fontId="14"/>
  </si>
  <si>
    <t>一般型</t>
    <rPh sb="0" eb="3">
      <t>イッパンガタ</t>
    </rPh>
    <phoneticPr fontId="14"/>
  </si>
  <si>
    <t>外部利用型</t>
    <rPh sb="0" eb="2">
      <t>ガイブ</t>
    </rPh>
    <rPh sb="2" eb="4">
      <t>リヨウ</t>
    </rPh>
    <rPh sb="4" eb="5">
      <t>ガタ</t>
    </rPh>
    <phoneticPr fontId="14"/>
  </si>
  <si>
    <t>※混合型特定施設のうち外部サービス利用型特定施設については、総量規制の対象となっていません。</t>
    <rPh sb="1" eb="4">
      <t>コンゴウガタ</t>
    </rPh>
    <rPh sb="4" eb="6">
      <t>トクテイ</t>
    </rPh>
    <rPh sb="6" eb="8">
      <t>シセツ</t>
    </rPh>
    <rPh sb="11" eb="13">
      <t>ガイブ</t>
    </rPh>
    <rPh sb="17" eb="19">
      <t>リヨウ</t>
    </rPh>
    <rPh sb="19" eb="20">
      <t>ガタ</t>
    </rPh>
    <rPh sb="20" eb="22">
      <t>トクテイ</t>
    </rPh>
    <rPh sb="22" eb="24">
      <t>シセツ</t>
    </rPh>
    <rPh sb="30" eb="32">
      <t>ソウリョウ</t>
    </rPh>
    <rPh sb="32" eb="34">
      <t>キセイ</t>
    </rPh>
    <rPh sb="35" eb="37">
      <t>タイショウ</t>
    </rPh>
    <phoneticPr fontId="14"/>
  </si>
  <si>
    <t>・セルが、黄色に着色している部分を入力すること。その他のセルは、様式１のデータを反映</t>
    <rPh sb="5" eb="7">
      <t>キイロ</t>
    </rPh>
    <rPh sb="8" eb="10">
      <t>チャクショク</t>
    </rPh>
    <rPh sb="14" eb="16">
      <t>ブブン</t>
    </rPh>
    <rPh sb="17" eb="19">
      <t>ニュウリョク</t>
    </rPh>
    <rPh sb="26" eb="27">
      <t>タ</t>
    </rPh>
    <rPh sb="32" eb="34">
      <t>ヨウシキ</t>
    </rPh>
    <rPh sb="40" eb="42">
      <t>ハンエイ</t>
    </rPh>
    <phoneticPr fontId="2"/>
  </si>
  <si>
    <t>総定員</t>
    <rPh sb="0" eb="1">
      <t>ソウ</t>
    </rPh>
    <rPh sb="1" eb="3">
      <t>テイイン</t>
    </rPh>
    <phoneticPr fontId="2"/>
  </si>
  <si>
    <t>総定員</t>
    <rPh sb="0" eb="3">
      <t>ソウテイイン</t>
    </rPh>
    <phoneticPr fontId="2"/>
  </si>
  <si>
    <r>
      <t xml:space="preserve">計 </t>
    </r>
    <r>
      <rPr>
        <sz val="12"/>
        <rFont val="ＭＳ ゴシック"/>
        <family val="3"/>
        <charset val="128"/>
      </rPr>
      <t>D</t>
    </r>
    <rPh sb="0" eb="1">
      <t>ケイ</t>
    </rPh>
    <phoneticPr fontId="2"/>
  </si>
  <si>
    <t>認知症デイサービスセンター</t>
    <rPh sb="0" eb="3">
      <t>ニンチショウ</t>
    </rPh>
    <phoneticPr fontId="2"/>
  </si>
  <si>
    <t>養護老人ホーム</t>
    <rPh sb="0" eb="2">
      <t>ヨウゴ</t>
    </rPh>
    <rPh sb="2" eb="4">
      <t>ロウジン</t>
    </rPh>
    <phoneticPr fontId="12"/>
  </si>
  <si>
    <t>うち外部特定</t>
    <rPh sb="2" eb="4">
      <t>ガイブ</t>
    </rPh>
    <rPh sb="4" eb="6">
      <t>トクテイ</t>
    </rPh>
    <phoneticPr fontId="14"/>
  </si>
  <si>
    <t>総数</t>
    <rPh sb="0" eb="2">
      <t>ソウスウ</t>
    </rPh>
    <phoneticPr fontId="14"/>
  </si>
  <si>
    <t>軽費(A型)</t>
    <rPh sb="0" eb="2">
      <t>ケイヒ</t>
    </rPh>
    <rPh sb="4" eb="5">
      <t>ガタ</t>
    </rPh>
    <phoneticPr fontId="12"/>
  </si>
  <si>
    <t>うち特定</t>
    <rPh sb="2" eb="4">
      <t>トクテイ</t>
    </rPh>
    <phoneticPr fontId="14"/>
  </si>
  <si>
    <t>軽費　計</t>
    <rPh sb="0" eb="2">
      <t>ケイヒ</t>
    </rPh>
    <rPh sb="3" eb="4">
      <t>ケイ</t>
    </rPh>
    <phoneticPr fontId="12"/>
  </si>
  <si>
    <t>介護療養型医療施設</t>
    <rPh sb="0" eb="2">
      <t>カイゴ</t>
    </rPh>
    <rPh sb="2" eb="5">
      <t>リョウヨウガタ</t>
    </rPh>
    <rPh sb="5" eb="7">
      <t>イリョウ</t>
    </rPh>
    <rPh sb="7" eb="9">
      <t>シセツ</t>
    </rPh>
    <phoneticPr fontId="14"/>
  </si>
  <si>
    <t>定期巡回随時対応型訪問介護看護事業所</t>
    <rPh sb="0" eb="2">
      <t>テイキ</t>
    </rPh>
    <rPh sb="2" eb="4">
      <t>ジュンカイ</t>
    </rPh>
    <rPh sb="4" eb="6">
      <t>ズイジ</t>
    </rPh>
    <rPh sb="6" eb="9">
      <t>タイオウガタ</t>
    </rPh>
    <rPh sb="9" eb="11">
      <t>ホウモン</t>
    </rPh>
    <rPh sb="11" eb="13">
      <t>カイゴ</t>
    </rPh>
    <rPh sb="13" eb="15">
      <t>カンゴ</t>
    </rPh>
    <rPh sb="15" eb="18">
      <t xml:space="preserve">ジギョウショ </t>
    </rPh>
    <phoneticPr fontId="2"/>
  </si>
  <si>
    <t>地域密着特養から転換分</t>
    <rPh sb="0" eb="2">
      <t xml:space="preserve">チイキ </t>
    </rPh>
    <rPh sb="2" eb="4">
      <t xml:space="preserve">ミッチャク </t>
    </rPh>
    <rPh sb="4" eb="6">
      <t xml:space="preserve">トクヨウ </t>
    </rPh>
    <rPh sb="8" eb="11">
      <t xml:space="preserve">テンカンブン </t>
    </rPh>
    <phoneticPr fontId="2"/>
  </si>
  <si>
    <t>特養からの転換分</t>
    <rPh sb="0" eb="1">
      <t xml:space="preserve">トクヨウ </t>
    </rPh>
    <rPh sb="5" eb="7">
      <t xml:space="preserve">テンカン </t>
    </rPh>
    <rPh sb="7" eb="8">
      <t xml:space="preserve">ブン </t>
    </rPh>
    <phoneticPr fontId="2"/>
  </si>
  <si>
    <t>個室→ユニット化</t>
    <rPh sb="0" eb="2">
      <t xml:space="preserve">コシツ </t>
    </rPh>
    <phoneticPr fontId="2"/>
  </si>
  <si>
    <t>多床室→ユニット化</t>
    <rPh sb="0" eb="3">
      <t xml:space="preserve">タショウシツ </t>
    </rPh>
    <phoneticPr fontId="2"/>
  </si>
  <si>
    <t>特養のプライバシー保護改修</t>
    <rPh sb="0" eb="2">
      <t xml:space="preserve">トクヨウ </t>
    </rPh>
    <rPh sb="9" eb="11">
      <t xml:space="preserve">ホゴ </t>
    </rPh>
    <rPh sb="11" eb="13">
      <t xml:space="preserve">カイシュウ </t>
    </rPh>
    <phoneticPr fontId="2"/>
  </si>
  <si>
    <t>看取り環境の整備</t>
    <rPh sb="0" eb="2">
      <t xml:space="preserve">ミトリカンキョウノ </t>
    </rPh>
    <rPh sb="6" eb="8">
      <t xml:space="preserve">セイビ </t>
    </rPh>
    <phoneticPr fontId="2"/>
  </si>
  <si>
    <t>共生型サービス事業所の整備</t>
    <rPh sb="0" eb="3">
      <t xml:space="preserve">キョウセイガタ </t>
    </rPh>
    <rPh sb="7" eb="10">
      <t xml:space="preserve">ジギョウショ </t>
    </rPh>
    <rPh sb="11" eb="13">
      <t xml:space="preserve">セイビ </t>
    </rPh>
    <phoneticPr fontId="2"/>
  </si>
  <si>
    <t>(10)</t>
    <phoneticPr fontId="2"/>
  </si>
  <si>
    <t>(12)</t>
    <phoneticPr fontId="2"/>
  </si>
  <si>
    <t>(20)</t>
    <phoneticPr fontId="2"/>
  </si>
  <si>
    <t>(21)</t>
    <phoneticPr fontId="2"/>
  </si>
  <si>
    <t>(23)</t>
    <phoneticPr fontId="2"/>
  </si>
  <si>
    <t>(31)</t>
    <phoneticPr fontId="2"/>
  </si>
  <si>
    <t>(52)</t>
    <phoneticPr fontId="2"/>
  </si>
  <si>
    <t>養護から転換分
（内数）</t>
    <rPh sb="0" eb="2">
      <t>ヨウゴ</t>
    </rPh>
    <rPh sb="4" eb="6">
      <t>テンカン</t>
    </rPh>
    <rPh sb="6" eb="7">
      <t>ブン</t>
    </rPh>
    <rPh sb="9" eb="10">
      <t>ウチ</t>
    </rPh>
    <rPh sb="10" eb="11">
      <t>スウ</t>
    </rPh>
    <phoneticPr fontId="2"/>
  </si>
  <si>
    <t>(62)</t>
    <phoneticPr fontId="2"/>
  </si>
  <si>
    <t>一般分</t>
    <rPh sb="0" eb="2">
      <t>イッパン</t>
    </rPh>
    <rPh sb="2" eb="3">
      <t>ブン</t>
    </rPh>
    <phoneticPr fontId="2"/>
  </si>
  <si>
    <t>地域密着型特別養護老人ホーム(21+22+23)</t>
    <rPh sb="0" eb="2">
      <t>チイキ</t>
    </rPh>
    <rPh sb="2" eb="5">
      <t>ミッチャクガタ</t>
    </rPh>
    <rPh sb="5" eb="7">
      <t>トクベツ</t>
    </rPh>
    <rPh sb="7" eb="9">
      <t>ヨウゴ</t>
    </rPh>
    <phoneticPr fontId="2"/>
  </si>
  <si>
    <t>軽費（ケアハウス）</t>
    <rPh sb="0" eb="2">
      <t>ケイヒ</t>
    </rPh>
    <phoneticPr fontId="12"/>
  </si>
  <si>
    <t>介護医療院</t>
    <rPh sb="0" eb="2">
      <t>カイゴ</t>
    </rPh>
    <rPh sb="2" eb="4">
      <t>イリョウ</t>
    </rPh>
    <rPh sb="4" eb="5">
      <t>イン</t>
    </rPh>
    <phoneticPr fontId="14"/>
  </si>
  <si>
    <t>有料老人ホーム</t>
    <rPh sb="0" eb="2">
      <t xml:space="preserve">ユウリョウ </t>
    </rPh>
    <rPh sb="2" eb="4">
      <t xml:space="preserve">ロウジンホーム </t>
    </rPh>
    <phoneticPr fontId="12"/>
  </si>
  <si>
    <t>うち特定</t>
    <rPh sb="2" eb="4">
      <t xml:space="preserve">トクテイ </t>
    </rPh>
    <phoneticPr fontId="14"/>
  </si>
  <si>
    <t>サ高住</t>
    <rPh sb="1" eb="2">
      <t>コウ</t>
    </rPh>
    <rPh sb="2" eb="3">
      <t>ジュウ</t>
    </rPh>
    <phoneticPr fontId="12"/>
  </si>
  <si>
    <t>介護医療院</t>
    <rPh sb="0" eb="2">
      <t>カイゴ</t>
    </rPh>
    <rPh sb="2" eb="4">
      <t>イリョウ</t>
    </rPh>
    <rPh sb="4" eb="5">
      <t>イン</t>
    </rPh>
    <phoneticPr fontId="2"/>
  </si>
  <si>
    <t>施設内保育施設（定員５人以下）</t>
    <rPh sb="0" eb="2">
      <t xml:space="preserve">シセツ </t>
    </rPh>
    <rPh sb="2" eb="3">
      <t xml:space="preserve">ナイ </t>
    </rPh>
    <rPh sb="3" eb="5">
      <t xml:space="preserve">ホイク </t>
    </rPh>
    <rPh sb="5" eb="7">
      <t xml:space="preserve">シセツ </t>
    </rPh>
    <rPh sb="8" eb="10">
      <t>テイイン</t>
    </rPh>
    <rPh sb="11" eb="12">
      <t>ニン</t>
    </rPh>
    <rPh sb="12" eb="14">
      <t>イカ</t>
    </rPh>
    <phoneticPr fontId="2"/>
  </si>
  <si>
    <t>介護職員宿舎</t>
    <rPh sb="0" eb="2">
      <t xml:space="preserve">カイゴ </t>
    </rPh>
    <rPh sb="2" eb="4">
      <t xml:space="preserve">ショクイン </t>
    </rPh>
    <rPh sb="4" eb="6">
      <t xml:space="preserve">シュクシャ </t>
    </rPh>
    <phoneticPr fontId="2"/>
  </si>
  <si>
    <t>(22)</t>
    <phoneticPr fontId="2"/>
  </si>
  <si>
    <t>(32)</t>
    <phoneticPr fontId="2"/>
  </si>
  <si>
    <t>(40)</t>
    <phoneticPr fontId="2"/>
  </si>
  <si>
    <t>介護医療院　　　　　　　　　　　　　　　　　(51+52+53)</t>
    <rPh sb="0" eb="2">
      <t xml:space="preserve">カイゴ </t>
    </rPh>
    <rPh sb="2" eb="5">
      <t xml:space="preserve">イリョウイン </t>
    </rPh>
    <phoneticPr fontId="2"/>
  </si>
  <si>
    <t>(60)</t>
    <phoneticPr fontId="2"/>
  </si>
  <si>
    <t>(61)</t>
    <phoneticPr fontId="2"/>
  </si>
  <si>
    <t>介護医療院（小規模）
（61+62+63）　　　　　　　　　　　　　　　　　　</t>
    <rPh sb="0" eb="5">
      <t xml:space="preserve">カイゴイリョウイｎ </t>
    </rPh>
    <rPh sb="6" eb="9">
      <t>ショウキボ</t>
    </rPh>
    <phoneticPr fontId="2"/>
  </si>
  <si>
    <t>(70)</t>
    <phoneticPr fontId="2"/>
  </si>
  <si>
    <t>(80)</t>
    <phoneticPr fontId="2"/>
  </si>
  <si>
    <t>(81)</t>
    <phoneticPr fontId="2"/>
  </si>
  <si>
    <t>(82)</t>
    <phoneticPr fontId="2"/>
  </si>
  <si>
    <t>認知症高齢者グループホーム　
（81+82）　　　　　　　　　　　　　　　　　</t>
    <rPh sb="0" eb="2">
      <t>ニンチ</t>
    </rPh>
    <rPh sb="2" eb="3">
      <t>ショウ</t>
    </rPh>
    <rPh sb="3" eb="6">
      <t>コウレイシャ</t>
    </rPh>
    <phoneticPr fontId="2"/>
  </si>
  <si>
    <t>(91)</t>
    <phoneticPr fontId="2"/>
  </si>
  <si>
    <t>(92)</t>
    <phoneticPr fontId="2"/>
  </si>
  <si>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2"/>
  </si>
  <si>
    <t>小規模多機能型居宅介護</t>
    <rPh sb="0" eb="3">
      <t>ショウキボ</t>
    </rPh>
    <rPh sb="3" eb="6">
      <t>タキノウ</t>
    </rPh>
    <rPh sb="6" eb="7">
      <t>ガタ</t>
    </rPh>
    <rPh sb="7" eb="9">
      <t>キョタク</t>
    </rPh>
    <rPh sb="9" eb="11">
      <t>カイゴ</t>
    </rPh>
    <phoneticPr fontId="2"/>
  </si>
  <si>
    <t>看護小規模多機能型居宅介護</t>
    <rPh sb="0" eb="2">
      <t>カンゴ</t>
    </rPh>
    <rPh sb="2" eb="5">
      <t>ショウキボ</t>
    </rPh>
    <rPh sb="5" eb="8">
      <t>タキノウ</t>
    </rPh>
    <rPh sb="8" eb="9">
      <t>ガタ</t>
    </rPh>
    <rPh sb="9" eb="11">
      <t>キョタク</t>
    </rPh>
    <rPh sb="11" eb="13">
      <t>カイゴ</t>
    </rPh>
    <phoneticPr fontId="2"/>
  </si>
  <si>
    <t>(110)</t>
    <phoneticPr fontId="2"/>
  </si>
  <si>
    <t>(130)</t>
    <phoneticPr fontId="2"/>
  </si>
  <si>
    <t>(220)</t>
    <phoneticPr fontId="2"/>
  </si>
  <si>
    <t>(90)</t>
    <phoneticPr fontId="2"/>
  </si>
  <si>
    <t>養護老人ホーム(91+92)</t>
    <phoneticPr fontId="2"/>
  </si>
  <si>
    <t>(100)</t>
    <phoneticPr fontId="2"/>
  </si>
  <si>
    <t>(101)</t>
    <phoneticPr fontId="2"/>
  </si>
  <si>
    <t>(102)</t>
    <phoneticPr fontId="2"/>
  </si>
  <si>
    <t>軽費老人ホーム（ケアハウス）(101+102+103+104)</t>
    <phoneticPr fontId="2"/>
  </si>
  <si>
    <t>(111)</t>
    <phoneticPr fontId="2"/>
  </si>
  <si>
    <t>軽費老人ホーム（Ａ型）(111+112+113)</t>
    <phoneticPr fontId="2"/>
  </si>
  <si>
    <t>(120)</t>
    <phoneticPr fontId="2"/>
  </si>
  <si>
    <t>(121)</t>
    <phoneticPr fontId="2"/>
  </si>
  <si>
    <t>有料老人ホーム（特定施設のみ）
（121+122+123)</t>
    <rPh sb="0" eb="2">
      <t>ユウリョウ</t>
    </rPh>
    <rPh sb="2" eb="4">
      <t>ロウジン</t>
    </rPh>
    <rPh sb="8" eb="10">
      <t>トクテイ</t>
    </rPh>
    <rPh sb="10" eb="12">
      <t>シセツ</t>
    </rPh>
    <phoneticPr fontId="2"/>
  </si>
  <si>
    <t>サービス付高齢者向け住宅（特定施設のみ）(131+132+133)</t>
    <rPh sb="4" eb="5">
      <t>ツ</t>
    </rPh>
    <rPh sb="5" eb="8">
      <t>コウレイシャ</t>
    </rPh>
    <rPh sb="8" eb="9">
      <t>ム</t>
    </rPh>
    <rPh sb="10" eb="12">
      <t>ジュウタク</t>
    </rPh>
    <rPh sb="13" eb="15">
      <t>トクテイ</t>
    </rPh>
    <rPh sb="15" eb="17">
      <t>シセツ</t>
    </rPh>
    <phoneticPr fontId="2"/>
  </si>
  <si>
    <t>(140)</t>
    <phoneticPr fontId="2"/>
  </si>
  <si>
    <t>(150)</t>
    <phoneticPr fontId="2"/>
  </si>
  <si>
    <t>(170)</t>
    <phoneticPr fontId="2"/>
  </si>
  <si>
    <t>(180)</t>
    <phoneticPr fontId="2"/>
  </si>
  <si>
    <t>(310)</t>
    <phoneticPr fontId="2"/>
  </si>
  <si>
    <t>(340)</t>
    <phoneticPr fontId="2"/>
  </si>
  <si>
    <t>介護老人保健施設　　　　　　　　　　　　　　　　　(31+32)</t>
    <rPh sb="0" eb="2">
      <t>カイゴ</t>
    </rPh>
    <rPh sb="2" eb="4">
      <t>ロウジン</t>
    </rPh>
    <rPh sb="4" eb="6">
      <t>ホケン</t>
    </rPh>
    <rPh sb="6" eb="8">
      <t>シセツ</t>
    </rPh>
    <phoneticPr fontId="2"/>
  </si>
  <si>
    <t>有料老人ホーム（特定分）</t>
    <rPh sb="0" eb="2">
      <t>ユウリョウ</t>
    </rPh>
    <rPh sb="2" eb="4">
      <t>ロウジン</t>
    </rPh>
    <rPh sb="8" eb="10">
      <t>トクテイ</t>
    </rPh>
    <rPh sb="10" eb="11">
      <t>ブン</t>
    </rPh>
    <phoneticPr fontId="2"/>
  </si>
  <si>
    <t>サービス付き高齢者住宅（特定分）</t>
    <rPh sb="4" eb="5">
      <t>ツ</t>
    </rPh>
    <rPh sb="6" eb="9">
      <t>コウレイシャ</t>
    </rPh>
    <rPh sb="9" eb="11">
      <t>ジュウタク</t>
    </rPh>
    <rPh sb="12" eb="14">
      <t>トクテイ</t>
    </rPh>
    <rPh sb="14" eb="15">
      <t>ブン</t>
    </rPh>
    <phoneticPr fontId="2"/>
  </si>
  <si>
    <t>基金対象事業</t>
    <rPh sb="0" eb="2">
      <t>キキン</t>
    </rPh>
    <rPh sb="2" eb="4">
      <t>タイショウ</t>
    </rPh>
    <rPh sb="4" eb="6">
      <t>ジギョウ</t>
    </rPh>
    <phoneticPr fontId="2"/>
  </si>
  <si>
    <t>(13)</t>
    <phoneticPr fontId="2"/>
  </si>
  <si>
    <t>(14)</t>
    <phoneticPr fontId="2"/>
  </si>
  <si>
    <t>特別養護老人ホーム              (11+12+13+14)</t>
    <rPh sb="0" eb="2">
      <t>トクベツ</t>
    </rPh>
    <rPh sb="2" eb="4">
      <t>ヨウゴ</t>
    </rPh>
    <phoneticPr fontId="2"/>
  </si>
  <si>
    <t>小規模介護医療院</t>
    <rPh sb="0" eb="3">
      <t xml:space="preserve">ショウキボ </t>
    </rPh>
    <rPh sb="3" eb="8">
      <t xml:space="preserve">カイゴイリョウイン </t>
    </rPh>
    <phoneticPr fontId="2"/>
  </si>
  <si>
    <t>施設内保育施設</t>
    <rPh sb="0" eb="3">
      <t xml:space="preserve">シセツナイ </t>
    </rPh>
    <rPh sb="3" eb="5">
      <t xml:space="preserve">ホイク </t>
    </rPh>
    <rPh sb="5" eb="7">
      <t xml:space="preserve">シセツ </t>
    </rPh>
    <phoneticPr fontId="2"/>
  </si>
  <si>
    <t>開設準備</t>
    <rPh sb="0" eb="2">
      <t xml:space="preserve">カイセツ </t>
    </rPh>
    <rPh sb="2" eb="4">
      <t xml:space="preserve">ジュンビ </t>
    </rPh>
    <phoneticPr fontId="2"/>
  </si>
  <si>
    <t>既存施設のユニット化改修
（311+312）</t>
    <rPh sb="0" eb="4">
      <t xml:space="preserve">キゾンシセツ </t>
    </rPh>
    <rPh sb="9" eb="10">
      <t>カ</t>
    </rPh>
    <rPh sb="10" eb="12">
      <t>カイシュウ</t>
    </rPh>
    <phoneticPr fontId="2"/>
  </si>
  <si>
    <t>既存施設のユニット化改修</t>
    <rPh sb="0" eb="2">
      <t xml:space="preserve">キゾン </t>
    </rPh>
    <rPh sb="2" eb="4">
      <t xml:space="preserve">シセツ </t>
    </rPh>
    <rPh sb="9" eb="10">
      <t>カ</t>
    </rPh>
    <rPh sb="10" eb="12">
      <t>カイシュウ</t>
    </rPh>
    <phoneticPr fontId="2"/>
  </si>
  <si>
    <t>特養のプライバシー保護改修</t>
    <rPh sb="0" eb="1">
      <t xml:space="preserve">トクヨウ </t>
    </rPh>
    <rPh sb="9" eb="11">
      <t xml:space="preserve">ホゴ </t>
    </rPh>
    <rPh sb="11" eb="13">
      <t xml:space="preserve">カイシュウ </t>
    </rPh>
    <phoneticPr fontId="2"/>
  </si>
  <si>
    <t>看取り環境整備</t>
    <rPh sb="0" eb="1">
      <t xml:space="preserve">ミトリカンキョウ </t>
    </rPh>
    <rPh sb="5" eb="7">
      <t xml:space="preserve">セイビ </t>
    </rPh>
    <phoneticPr fontId="2"/>
  </si>
  <si>
    <t>介護職員の宿舎整備</t>
    <rPh sb="0" eb="2">
      <t xml:space="preserve">カイゴ </t>
    </rPh>
    <rPh sb="2" eb="4">
      <t xml:space="preserve">ショクイン </t>
    </rPh>
    <rPh sb="5" eb="7">
      <t xml:space="preserve">シュクシャ </t>
    </rPh>
    <rPh sb="7" eb="9">
      <t xml:space="preserve">セイビ </t>
    </rPh>
    <phoneticPr fontId="2"/>
  </si>
  <si>
    <t>小規模多機能型居宅介護拠点(宿泊定員）</t>
    <rPh sb="0" eb="3">
      <t>ショウキボ</t>
    </rPh>
    <rPh sb="3" eb="6">
      <t>タキノウ</t>
    </rPh>
    <rPh sb="6" eb="7">
      <t>ガタ</t>
    </rPh>
    <rPh sb="7" eb="9">
      <t>キョタク</t>
    </rPh>
    <rPh sb="9" eb="11">
      <t>カイゴ</t>
    </rPh>
    <rPh sb="11" eb="13">
      <t>キョテン</t>
    </rPh>
    <rPh sb="14" eb="16">
      <t xml:space="preserve">シュクハク </t>
    </rPh>
    <rPh sb="16" eb="18">
      <t xml:space="preserve">テイイン </t>
    </rPh>
    <phoneticPr fontId="2"/>
  </si>
  <si>
    <t>看護小規模多機能居宅介護（宿泊定員）</t>
    <rPh sb="0" eb="2">
      <t xml:space="preserve">カンゴ </t>
    </rPh>
    <rPh sb="2" eb="5">
      <t xml:space="preserve">ショウキボ </t>
    </rPh>
    <rPh sb="5" eb="8">
      <t xml:space="preserve">タキノウ </t>
    </rPh>
    <rPh sb="8" eb="12">
      <t xml:space="preserve">キョタクカイゴ </t>
    </rPh>
    <rPh sb="13" eb="17">
      <t xml:space="preserve">シュクハクテイイｎ </t>
    </rPh>
    <phoneticPr fontId="2"/>
  </si>
  <si>
    <t>小規模多機能型居宅介護事業所
※宿泊定員</t>
    <rPh sb="0" eb="3">
      <t>ショウキボ</t>
    </rPh>
    <rPh sb="3" eb="7">
      <t>タキノウガタ</t>
    </rPh>
    <rPh sb="7" eb="9">
      <t>キョタク</t>
    </rPh>
    <rPh sb="9" eb="11">
      <t>カイゴ</t>
    </rPh>
    <rPh sb="11" eb="14">
      <t xml:space="preserve">ジギョウショ </t>
    </rPh>
    <rPh sb="16" eb="18">
      <t xml:space="preserve">シュクハク </t>
    </rPh>
    <rPh sb="18" eb="20">
      <t xml:space="preserve">テイイン </t>
    </rPh>
    <phoneticPr fontId="2"/>
  </si>
  <si>
    <t>(71)</t>
    <phoneticPr fontId="2"/>
  </si>
  <si>
    <t>(72)</t>
    <phoneticPr fontId="2"/>
  </si>
  <si>
    <t>介護予防拠点防災意識啓発</t>
    <phoneticPr fontId="2"/>
  </si>
  <si>
    <t>定期巡回随時対応型居宅介護</t>
    <rPh sb="0" eb="2">
      <t xml:space="preserve">テイキ </t>
    </rPh>
    <rPh sb="2" eb="4">
      <t xml:space="preserve">ジュンカイ </t>
    </rPh>
    <rPh sb="4" eb="9">
      <t xml:space="preserve">ズイジタイオウガタ </t>
    </rPh>
    <rPh sb="9" eb="11">
      <t xml:space="preserve">キョタク </t>
    </rPh>
    <rPh sb="11" eb="13">
      <t xml:space="preserve">カイゴ </t>
    </rPh>
    <phoneticPr fontId="2"/>
  </si>
  <si>
    <t>訪問看護ステーション</t>
    <rPh sb="0" eb="4">
      <t xml:space="preserve">ホウモンカンゴ </t>
    </rPh>
    <phoneticPr fontId="2"/>
  </si>
  <si>
    <t>【その他施設】</t>
    <rPh sb="3" eb="4">
      <t>タ</t>
    </rPh>
    <rPh sb="4" eb="6">
      <t>シセツ</t>
    </rPh>
    <phoneticPr fontId="2"/>
  </si>
  <si>
    <t>看護小規模多機能型居宅介護事業所　※宿泊定員</t>
    <rPh sb="0" eb="2">
      <t xml:space="preserve">カンゴ </t>
    </rPh>
    <rPh sb="2" eb="5">
      <t xml:space="preserve">ショウキボ </t>
    </rPh>
    <rPh sb="5" eb="9">
      <t xml:space="preserve">タキノウガタ </t>
    </rPh>
    <rPh sb="9" eb="11">
      <t xml:space="preserve">キョタク </t>
    </rPh>
    <rPh sb="11" eb="13">
      <t xml:space="preserve">カイゴ </t>
    </rPh>
    <rPh sb="13" eb="16">
      <t xml:space="preserve">ジギョウショ </t>
    </rPh>
    <rPh sb="18" eb="20">
      <t xml:space="preserve">シュクハク </t>
    </rPh>
    <rPh sb="20" eb="22">
      <t xml:space="preserve">テイイン </t>
    </rPh>
    <phoneticPr fontId="2"/>
  </si>
  <si>
    <t>　※数値が正しく反映しているか確認すること。</t>
    <rPh sb="2" eb="4">
      <t>スウチ</t>
    </rPh>
    <rPh sb="5" eb="6">
      <t>タダ</t>
    </rPh>
    <rPh sb="8" eb="10">
      <t>ハンエイ</t>
    </rPh>
    <rPh sb="15" eb="17">
      <t>カクニン</t>
    </rPh>
    <phoneticPr fontId="2"/>
  </si>
  <si>
    <t>市 町 名：○　○　市（町）</t>
    <rPh sb="0" eb="1">
      <t>シ</t>
    </rPh>
    <rPh sb="2" eb="3">
      <t>マチ</t>
    </rPh>
    <rPh sb="4" eb="5">
      <t>メイ</t>
    </rPh>
    <rPh sb="10" eb="11">
      <t>シ</t>
    </rPh>
    <rPh sb="12" eb="13">
      <t>マチ</t>
    </rPh>
    <phoneticPr fontId="2"/>
  </si>
  <si>
    <t>広域型施設(訪看除く）
※介護付きホーム含む</t>
    <rPh sb="0" eb="2">
      <t xml:space="preserve">コウイキ </t>
    </rPh>
    <rPh sb="2" eb="3">
      <t xml:space="preserve">ガタ </t>
    </rPh>
    <rPh sb="3" eb="5">
      <t xml:space="preserve">シセツ </t>
    </rPh>
    <rPh sb="6" eb="8">
      <t xml:space="preserve">ホウカン </t>
    </rPh>
    <rPh sb="8" eb="9">
      <t xml:space="preserve">ノゾク </t>
    </rPh>
    <rPh sb="13" eb="15">
      <t>カイゴ</t>
    </rPh>
    <rPh sb="15" eb="16">
      <t>ツ</t>
    </rPh>
    <rPh sb="20" eb="21">
      <t>フク</t>
    </rPh>
    <phoneticPr fontId="2"/>
  </si>
  <si>
    <r>
      <rPr>
        <sz val="9"/>
        <rFont val="ＭＳ ゴシック"/>
        <family val="3"/>
        <charset val="128"/>
      </rPr>
      <t>地域密着型施設（定期巡回除く）</t>
    </r>
    <r>
      <rPr>
        <sz val="10"/>
        <rFont val="ＭＳ ゴシック"/>
        <family val="3"/>
        <charset val="128"/>
      </rPr>
      <t xml:space="preserve">
※介護付きホーム含む</t>
    </r>
    <rPh sb="0" eb="2">
      <t xml:space="preserve">チイキ </t>
    </rPh>
    <rPh sb="2" eb="5">
      <t xml:space="preserve">ミッチャクガタ </t>
    </rPh>
    <rPh sb="5" eb="7">
      <t xml:space="preserve">シセツ </t>
    </rPh>
    <rPh sb="8" eb="10">
      <t xml:space="preserve">テイキ </t>
    </rPh>
    <rPh sb="10" eb="12">
      <t xml:space="preserve">ジュンカイ </t>
    </rPh>
    <rPh sb="12" eb="13">
      <t xml:space="preserve">ノゾク </t>
    </rPh>
    <phoneticPr fontId="2"/>
  </si>
  <si>
    <t>ショートステイから転換分</t>
    <rPh sb="9" eb="11">
      <t>テンカン</t>
    </rPh>
    <rPh sb="11" eb="12">
      <t>ブン</t>
    </rPh>
    <phoneticPr fontId="2"/>
  </si>
  <si>
    <t>「第九次やまぐち高齢者プラン」(R9～R11)施設整備計画</t>
    <rPh sb="1" eb="2">
      <t>ダイ</t>
    </rPh>
    <rPh sb="2" eb="3">
      <t>キュウ</t>
    </rPh>
    <rPh sb="3" eb="4">
      <t>ジ</t>
    </rPh>
    <rPh sb="8" eb="11">
      <t>コウレイシャ</t>
    </rPh>
    <rPh sb="23" eb="25">
      <t>シセツ</t>
    </rPh>
    <rPh sb="25" eb="27">
      <t>セイビ</t>
    </rPh>
    <rPh sb="27" eb="29">
      <t>ケイカク</t>
    </rPh>
    <phoneticPr fontId="2"/>
  </si>
  <si>
    <t>R7末
A</t>
    <rPh sb="2" eb="3">
      <t>スエ</t>
    </rPh>
    <phoneticPr fontId="2"/>
  </si>
  <si>
    <t>R8
B</t>
    <phoneticPr fontId="2"/>
  </si>
  <si>
    <t>R8末　　　C(A+B)</t>
    <rPh sb="2" eb="3">
      <t>マツ</t>
    </rPh>
    <phoneticPr fontId="2"/>
  </si>
  <si>
    <t>R9</t>
    <phoneticPr fontId="2"/>
  </si>
  <si>
    <t>R10</t>
    <phoneticPr fontId="2"/>
  </si>
  <si>
    <t>R11</t>
    <phoneticPr fontId="2"/>
  </si>
  <si>
    <t>整備目標R11末
E(C+D)</t>
    <rPh sb="0" eb="2">
      <t>セイビ</t>
    </rPh>
    <rPh sb="2" eb="4">
      <t>モクヒョウ</t>
    </rPh>
    <rPh sb="7" eb="8">
      <t>マツ</t>
    </rPh>
    <phoneticPr fontId="2"/>
  </si>
  <si>
    <t>・Ｒ７末　Ａの欄：令和８年３月３１日の定員総数又は箇所総数を記載のこと。</t>
    <rPh sb="3" eb="4">
      <t>マツ</t>
    </rPh>
    <rPh sb="7" eb="8">
      <t>ラン</t>
    </rPh>
    <rPh sb="9" eb="11">
      <t>レイワ</t>
    </rPh>
    <rPh sb="12" eb="13">
      <t>ネン</t>
    </rPh>
    <rPh sb="14" eb="15">
      <t>ガツ</t>
    </rPh>
    <rPh sb="17" eb="18">
      <t>ニチ</t>
    </rPh>
    <rPh sb="19" eb="21">
      <t>テイイン</t>
    </rPh>
    <rPh sb="21" eb="23">
      <t>ソウスウ</t>
    </rPh>
    <rPh sb="23" eb="24">
      <t>マタ</t>
    </rPh>
    <rPh sb="25" eb="27">
      <t>カショ</t>
    </rPh>
    <rPh sb="27" eb="29">
      <t>ソウスウ</t>
    </rPh>
    <rPh sb="30" eb="32">
      <t>キサイ</t>
    </rPh>
    <phoneticPr fontId="2"/>
  </si>
  <si>
    <t>　※④施設・居住系サービス定員数（Ｒ８．３．３１時点）参照）</t>
    <rPh sb="3" eb="5">
      <t>シセツ</t>
    </rPh>
    <rPh sb="6" eb="8">
      <t>キョジュウ</t>
    </rPh>
    <rPh sb="8" eb="9">
      <t>ケイ</t>
    </rPh>
    <rPh sb="13" eb="15">
      <t>テイイン</t>
    </rPh>
    <rPh sb="15" eb="16">
      <t>スウ</t>
    </rPh>
    <rPh sb="24" eb="26">
      <t>ジテン</t>
    </rPh>
    <rPh sb="27" eb="29">
      <t>サンショウ</t>
    </rPh>
    <phoneticPr fontId="2"/>
  </si>
  <si>
    <t>Ｒ８年度 a</t>
    <rPh sb="2" eb="4">
      <t>ネンド</t>
    </rPh>
    <phoneticPr fontId="2"/>
  </si>
  <si>
    <t>Ｒ８年度             繰越分 b</t>
    <rPh sb="2" eb="4">
      <t>ネンド</t>
    </rPh>
    <rPh sb="17" eb="19">
      <t>クリコシ</t>
    </rPh>
    <rPh sb="19" eb="20">
      <t>ブン</t>
    </rPh>
    <phoneticPr fontId="2"/>
  </si>
  <si>
    <t>Ｒ９年度 c</t>
    <rPh sb="2" eb="4">
      <t>ネンド</t>
    </rPh>
    <phoneticPr fontId="2"/>
  </si>
  <si>
    <t>Ｒ１０年度 d</t>
    <rPh sb="3" eb="5">
      <t>ネンド</t>
    </rPh>
    <phoneticPr fontId="2"/>
  </si>
  <si>
    <t>Ｒ１１年度 e</t>
    <rPh sb="3" eb="5">
      <t>ネンド</t>
    </rPh>
    <phoneticPr fontId="2"/>
  </si>
  <si>
    <t>施設・居住系サービス定員数（R8年3月31日時点）</t>
    <rPh sb="0" eb="2">
      <t>シセツ</t>
    </rPh>
    <rPh sb="3" eb="6">
      <t>キョジュウケイ</t>
    </rPh>
    <rPh sb="10" eb="12">
      <t>テイイン</t>
    </rPh>
    <rPh sb="12" eb="13">
      <t>スウ</t>
    </rPh>
    <rPh sb="16" eb="17">
      <t>ネン</t>
    </rPh>
    <rPh sb="18" eb="19">
      <t>ガツ</t>
    </rPh>
    <rPh sb="21" eb="22">
      <t>ヒ</t>
    </rPh>
    <rPh sb="22" eb="24">
      <t>ジテン</t>
    </rPh>
    <phoneticPr fontId="12"/>
  </si>
  <si>
    <t>○養護、軽費A型、ｹｱﾊｳｽ（R8年3月31日時点）定員数</t>
    <rPh sb="1" eb="3">
      <t>ヨウゴ</t>
    </rPh>
    <rPh sb="4" eb="6">
      <t>ケイヒ</t>
    </rPh>
    <rPh sb="7" eb="8">
      <t>ガタ</t>
    </rPh>
    <rPh sb="14" eb="15">
      <t>インズウ</t>
    </rPh>
    <rPh sb="17" eb="18">
      <t>ネン</t>
    </rPh>
    <rPh sb="19" eb="20">
      <t>ガツ</t>
    </rPh>
    <rPh sb="22" eb="23">
      <t>ヒ</t>
    </rPh>
    <rPh sb="23" eb="25">
      <t>ジテン</t>
    </rPh>
    <rPh sb="26" eb="28">
      <t>テイイン</t>
    </rPh>
    <rPh sb="28" eb="29">
      <t>スウ</t>
    </rPh>
    <phoneticPr fontId="12"/>
  </si>
  <si>
    <t>※６５歳以上人口：介護保険事業状況報告　「&lt;保険者別&gt;第１号被保険者数」（令和５年度末）</t>
    <rPh sb="3" eb="4">
      <t>サイ</t>
    </rPh>
    <rPh sb="4" eb="6">
      <t>イジョウ</t>
    </rPh>
    <rPh sb="6" eb="8">
      <t>ジンコウ</t>
    </rPh>
    <rPh sb="9" eb="11">
      <t>カイゴ</t>
    </rPh>
    <rPh sb="11" eb="13">
      <t>ホケン</t>
    </rPh>
    <rPh sb="13" eb="15">
      <t>ジギョウ</t>
    </rPh>
    <rPh sb="15" eb="17">
      <t>ジョウキョウ</t>
    </rPh>
    <rPh sb="17" eb="19">
      <t>ホウコク</t>
    </rPh>
    <rPh sb="37" eb="39">
      <t>レイワ</t>
    </rPh>
    <rPh sb="40" eb="41">
      <t>ネン</t>
    </rPh>
    <rPh sb="41" eb="42">
      <t>ド</t>
    </rPh>
    <rPh sb="42" eb="43">
      <t>マツ</t>
    </rPh>
    <phoneticPr fontId="12"/>
  </si>
  <si>
    <t>※要介護者人口：介護保険事業状況報告　「&lt;保険者別&gt;要介護（要支援）認定者数　男女計 - 総数 -」（令和５年度末）</t>
    <rPh sb="1" eb="5">
      <t>ヨウカイゴシャ</t>
    </rPh>
    <rPh sb="5" eb="7">
      <t>ジンコウ</t>
    </rPh>
    <rPh sb="8" eb="10">
      <t>カイゴ</t>
    </rPh>
    <rPh sb="10" eb="12">
      <t>ホケン</t>
    </rPh>
    <rPh sb="12" eb="14">
      <t>ジギョウ</t>
    </rPh>
    <rPh sb="14" eb="16">
      <t>ジョウキョウ</t>
    </rPh>
    <rPh sb="16" eb="18">
      <t>ホウコク</t>
    </rPh>
    <rPh sb="51" eb="53">
      <t>レイワ</t>
    </rPh>
    <rPh sb="54" eb="55">
      <t>ネン</t>
    </rPh>
    <rPh sb="55" eb="56">
      <t>ド</t>
    </rPh>
    <rPh sb="56" eb="57">
      <t>マツ</t>
    </rPh>
    <phoneticPr fontId="12"/>
  </si>
  <si>
    <t>(93)</t>
    <phoneticPr fontId="2"/>
  </si>
  <si>
    <t>(94)</t>
    <phoneticPr fontId="2"/>
  </si>
  <si>
    <t>(103)</t>
  </si>
  <si>
    <t>(112)</t>
  </si>
  <si>
    <t>(113)</t>
  </si>
  <si>
    <t>(122)</t>
  </si>
  <si>
    <t>(123)</t>
  </si>
  <si>
    <t>(300)</t>
    <phoneticPr fontId="2"/>
  </si>
  <si>
    <t>(301)</t>
    <phoneticPr fontId="2"/>
  </si>
  <si>
    <t>(302)</t>
  </si>
  <si>
    <t>(330)</t>
    <phoneticPr fontId="2"/>
  </si>
  <si>
    <t>Ｒ８年度　Ａ</t>
    <rPh sb="2" eb="4">
      <t>ネンド</t>
    </rPh>
    <phoneticPr fontId="2"/>
  </si>
  <si>
    <t>Ｒ９年度　Ｂ</t>
    <rPh sb="2" eb="4">
      <t>ネンド</t>
    </rPh>
    <phoneticPr fontId="2"/>
  </si>
  <si>
    <t>Ｒ10年度　Ｃ</t>
    <rPh sb="3" eb="5">
      <t>ネンド</t>
    </rPh>
    <phoneticPr fontId="2"/>
  </si>
  <si>
    <t>Ｒ11年度　Ｄ</t>
    <rPh sb="3" eb="5">
      <t>ネンド</t>
    </rPh>
    <phoneticPr fontId="2"/>
  </si>
  <si>
    <t>(350)</t>
    <phoneticPr fontId="2"/>
  </si>
  <si>
    <t>(360)</t>
    <phoneticPr fontId="2"/>
  </si>
  <si>
    <t>介護施設等の集約・再編支援事業</t>
    <rPh sb="0" eb="2">
      <t>カイゴ</t>
    </rPh>
    <rPh sb="2" eb="4">
      <t>シセツ</t>
    </rPh>
    <rPh sb="4" eb="5">
      <t>トウ</t>
    </rPh>
    <rPh sb="6" eb="8">
      <t>シュウヤク</t>
    </rPh>
    <rPh sb="9" eb="11">
      <t>サイヘン</t>
    </rPh>
    <rPh sb="11" eb="13">
      <t>シエン</t>
    </rPh>
    <rPh sb="13" eb="15">
      <t>ジギョウ</t>
    </rPh>
    <phoneticPr fontId="2"/>
  </si>
  <si>
    <t>中山間地域等におけるダウンサイジング支援事業</t>
    <rPh sb="0" eb="3">
      <t>チュウサンカン</t>
    </rPh>
    <rPh sb="3" eb="5">
      <t>チイキ</t>
    </rPh>
    <rPh sb="5" eb="6">
      <t>トウ</t>
    </rPh>
    <rPh sb="18" eb="22">
      <t>シエンジギョウ</t>
    </rPh>
    <phoneticPr fontId="2"/>
  </si>
  <si>
    <t>中山間地域等におけるダウンサイジング支援事業</t>
    <rPh sb="0" eb="1">
      <t>チュウ</t>
    </rPh>
    <rPh sb="1" eb="3">
      <t>サンカン</t>
    </rPh>
    <rPh sb="3" eb="5">
      <t>チイキ</t>
    </rPh>
    <rPh sb="5" eb="6">
      <t>トウ</t>
    </rPh>
    <rPh sb="18" eb="20">
      <t>シエン</t>
    </rPh>
    <rPh sb="20" eb="22">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</si>
</sst>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人&quot;;&quot;△ &quot;#,##0&quot;人&quot;"/>
    <numFmt numFmtId="177" formatCode="\(#,##0&quot;人)&quot;;&quot;(△ &quot;#,##0&quot;人)&quot;"/>
    <numFmt numFmtId="178" formatCode="#,##0&quot;人&quot;"/>
    <numFmt numFmtId="179" formatCode="#,##0&quot;箇所&quot;"/>
    <numFmt numFmtId="180" formatCode="\(#,##0&quot;箇所&quot;\)"/>
    <numFmt numFmtId="181" formatCode="0.0%"/>
    <numFmt numFmtId="182" formatCode="#,##0&quot;箇&quot;&quot;所&quot;"/>
  </numFmts>
  <fonts count="26">
    <font>
      <sz val="12"/>
      <name val="ＭＳ ゴシック"/>
      <family val="3"/>
      <charset val="128"/>
    </font>
    <font>
      <sz val="12"/>
      <name val="ＭＳ ゴシック"/>
      <family val="3"/>
      <charset val="128"/>
    </font>
    <font>
      <sz val="6"/>
      <name val="ＭＳ ゴシック"/>
      <family val="3"/>
      <charset val="128"/>
    </font>
    <font>
      <sz val="9"/>
      <name val="ＭＳ ゴシック"/>
      <family val="3"/>
      <charset val="128"/>
    </font>
    <font>
      <sz val="14"/>
      <name val="ＭＳ ゴシック"/>
      <family val="3"/>
      <charset val="128"/>
    </font>
    <font>
      <sz val="11"/>
      <name val="ＭＳ ゴシック"/>
      <family val="3"/>
      <charset val="128"/>
    </font>
    <font>
      <sz val="10"/>
      <name val="ＭＳ ゴシック"/>
      <family val="3"/>
      <charset val="128"/>
    </font>
    <font>
      <u/>
      <sz val="10"/>
      <name val="ＭＳ ゴシック"/>
      <family val="3"/>
      <charset val="128"/>
    </font>
    <font>
      <u/>
      <sz val="12"/>
      <name val="ＭＳ ゴシック"/>
      <family val="3"/>
      <charset val="128"/>
    </font>
    <font>
      <sz val="11"/>
      <name val="ＭＳ Ｐゴシック"/>
      <family val="3"/>
      <charset val="128"/>
    </font>
    <font>
      <sz val="16"/>
      <name val="ＭＳ ゴシック"/>
      <family val="3"/>
      <charset val="128"/>
    </font>
    <font>
      <sz val="10.5"/>
      <name val="ＭＳ ゴシック"/>
      <family val="3"/>
      <charset val="128"/>
    </font>
    <font>
      <sz val="6"/>
      <name val="ＭＳ Ｐゴシック"/>
      <family val="3"/>
      <charset val="128"/>
    </font>
    <font>
      <u/>
      <sz val="11"/>
      <name val="ＭＳ ゴシック"/>
      <family val="3"/>
      <charset val="128"/>
    </font>
    <font>
      <sz val="6"/>
      <name val="ＭＳ Ｐゴシック"/>
      <family val="3"/>
      <charset val="128"/>
    </font>
    <font>
      <sz val="11"/>
      <color theme="1"/>
      <name val="ＭＳ Ｐゴシック"/>
      <family val="3"/>
      <charset val="128"/>
      <scheme val="minor"/>
    </font>
    <font>
      <sz val="20"/>
      <color theme="1"/>
      <name val="ＭＳ Ｐゴシック"/>
      <family val="3"/>
      <charset val="128"/>
      <scheme val="minor"/>
    </font>
    <font>
      <sz val="10"/>
      <color theme="1"/>
      <name val="ＭＳ ゴシック"/>
      <family val="2"/>
      <charset val="128"/>
    </font>
    <font>
      <sz val="12"/>
      <color theme="1"/>
      <name val="ＭＳ ゴシック"/>
      <family val="3"/>
      <charset val="128"/>
    </font>
    <font>
      <b/>
      <sz val="9"/>
      <color rgb="FF000000"/>
      <name val="ＭＳ Ｐゴシック"/>
      <family val="2"/>
      <charset val="128"/>
    </font>
    <font>
      <b/>
      <sz val="10"/>
      <name val="ＭＳ ゴシック"/>
      <family val="3"/>
      <charset val="128"/>
    </font>
    <font>
      <b/>
      <sz val="10"/>
      <color theme="1"/>
      <name val="ＭＳ ゴシック"/>
      <family val="3"/>
      <charset val="128"/>
    </font>
    <font>
      <sz val="12"/>
      <color theme="1"/>
      <name val="ＭＳ ゴシック"/>
      <family val="2"/>
      <charset val="128"/>
    </font>
    <font>
      <b/>
      <u/>
      <sz val="9"/>
      <color rgb="FF000000"/>
      <name val="ＭＳ Ｐゴシック"/>
      <family val="3"/>
      <charset val="128"/>
    </font>
    <font>
      <sz val="14"/>
      <name val="ＭＳ Ｐゴシック"/>
      <family val="3"/>
      <charset val="128"/>
      <scheme val="minor"/>
    </font>
    <font>
      <sz val="9"/>
      <color indexed="81"/>
      <name val="MS P ゴシック"/>
      <family val="3"/>
      <charset val="128"/>
    </font>
  </fonts>
  <fills count="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s>
  <borders count="133">
    <border>
      <left/>
      <right/>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diagonalUp="1">
      <left style="thin">
        <color indexed="64"/>
      </left>
      <right style="medium">
        <color indexed="64"/>
      </right>
      <top style="thin">
        <color indexed="64"/>
      </top>
      <bottom style="hair">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right/>
      <top style="medium">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double">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medium">
        <color indexed="64"/>
      </left>
      <right style="thin">
        <color indexed="64"/>
      </right>
      <top/>
      <bottom style="double">
        <color indexed="64"/>
      </bottom>
      <diagonal/>
    </border>
    <border diagonalUp="1">
      <left style="thin">
        <color indexed="64"/>
      </left>
      <right style="thin">
        <color indexed="64"/>
      </right>
      <top/>
      <bottom style="double">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top/>
      <bottom style="medium">
        <color indexed="64"/>
      </bottom>
      <diagonal/>
    </border>
    <border>
      <left style="dashDotDot">
        <color indexed="64"/>
      </left>
      <right/>
      <top style="medium">
        <color indexed="64"/>
      </top>
      <bottom style="thin">
        <color indexed="64"/>
      </bottom>
      <diagonal/>
    </border>
    <border>
      <left style="dashDotDot">
        <color indexed="64"/>
      </left>
      <right style="thin">
        <color indexed="64"/>
      </right>
      <top/>
      <bottom style="thin">
        <color indexed="64"/>
      </bottom>
      <diagonal/>
    </border>
    <border>
      <left style="dashDotDot">
        <color indexed="64"/>
      </left>
      <right style="thin">
        <color indexed="64"/>
      </right>
      <top style="thin">
        <color indexed="64"/>
      </top>
      <bottom style="thin">
        <color indexed="64"/>
      </bottom>
      <diagonal/>
    </border>
    <border>
      <left style="dashDotDot">
        <color indexed="64"/>
      </left>
      <right style="thin">
        <color indexed="64"/>
      </right>
      <top style="thin">
        <color indexed="64"/>
      </top>
      <bottom style="double">
        <color indexed="64"/>
      </bottom>
      <diagonal/>
    </border>
    <border>
      <left style="dashDotDot">
        <color indexed="64"/>
      </left>
      <right style="thin">
        <color indexed="64"/>
      </right>
      <top/>
      <bottom style="medium">
        <color indexed="64"/>
      </bottom>
      <diagonal/>
    </border>
    <border diagonalUp="1">
      <left style="thin">
        <color indexed="64"/>
      </left>
      <right style="thin">
        <color indexed="64"/>
      </right>
      <top/>
      <bottom style="medium">
        <color indexed="64"/>
      </bottom>
      <diagonal style="thin">
        <color indexed="64"/>
      </diagonal>
    </border>
    <border>
      <left style="medium">
        <color indexed="64"/>
      </left>
      <right style="thin">
        <color indexed="64"/>
      </right>
      <top style="double">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top style="double">
        <color indexed="64"/>
      </top>
      <bottom/>
      <diagonal/>
    </border>
    <border>
      <left/>
      <right style="thin">
        <color indexed="64"/>
      </right>
      <top style="double">
        <color indexed="64"/>
      </top>
      <bottom/>
      <diagonal/>
    </border>
    <border diagonalUp="1">
      <left style="thin">
        <color indexed="64"/>
      </left>
      <right style="thin">
        <color indexed="64"/>
      </right>
      <top/>
      <bottom style="hair">
        <color indexed="64"/>
      </bottom>
      <diagonal style="thin">
        <color indexed="64"/>
      </diagonal>
    </border>
    <border diagonalUp="1">
      <left style="thin">
        <color indexed="64"/>
      </left>
      <right style="medium">
        <color indexed="64"/>
      </right>
      <top/>
      <bottom style="hair">
        <color indexed="64"/>
      </bottom>
      <diagonal style="thin">
        <color indexed="64"/>
      </diagonal>
    </border>
    <border diagonalUp="1">
      <left style="thin">
        <color indexed="64"/>
      </left>
      <right style="medium">
        <color indexed="64"/>
      </right>
      <top style="thin">
        <color indexed="64"/>
      </top>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diagonalUp="1">
      <left style="thin">
        <color indexed="64"/>
      </left>
      <right style="medium">
        <color indexed="64"/>
      </right>
      <top style="hair">
        <color indexed="64"/>
      </top>
      <bottom style="thin">
        <color indexed="64"/>
      </bottom>
      <diagonal style="thin">
        <color indexed="64"/>
      </diagonal>
    </border>
    <border diagonalUp="1">
      <left style="thin">
        <color indexed="64"/>
      </left>
      <right style="thin">
        <color indexed="64"/>
      </right>
      <top/>
      <bottom/>
      <diagonal style="thin">
        <color indexed="64"/>
      </diagonal>
    </border>
  </borders>
  <cellStyleXfs count="7">
    <xf numFmtId="0" fontId="0"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15" fillId="0" borderId="0" applyFont="0" applyFill="0" applyBorder="0" applyAlignment="0" applyProtection="0">
      <alignment vertical="center"/>
    </xf>
    <xf numFmtId="0" fontId="9" fillId="0" borderId="0">
      <alignment vertical="center"/>
    </xf>
    <xf numFmtId="0" fontId="15" fillId="0" borderId="0">
      <alignment vertical="center"/>
    </xf>
    <xf numFmtId="0" fontId="1" fillId="0" borderId="0">
      <alignment vertical="center"/>
    </xf>
  </cellStyleXfs>
  <cellXfs count="591">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176" fontId="6" fillId="0" borderId="0" xfId="0" applyNumberFormat="1" applyFont="1" applyAlignment="1">
      <alignment horizontal="right" vertical="center"/>
    </xf>
    <xf numFmtId="0" fontId="7" fillId="0" borderId="0" xfId="0" applyFont="1">
      <alignment vertical="center"/>
    </xf>
    <xf numFmtId="178" fontId="6" fillId="0" borderId="1" xfId="0" applyNumberFormat="1" applyFont="1" applyBorder="1" applyAlignment="1">
      <alignment horizontal="right" vertical="center"/>
    </xf>
    <xf numFmtId="178" fontId="6" fillId="0" borderId="2" xfId="0" applyNumberFormat="1" applyFont="1" applyBorder="1" applyAlignment="1">
      <alignment horizontal="right" vertical="center"/>
    </xf>
    <xf numFmtId="0" fontId="0" fillId="0" borderId="0" xfId="0" applyAlignment="1"/>
    <xf numFmtId="179" fontId="6" fillId="0" borderId="1" xfId="0" applyNumberFormat="1" applyFont="1" applyBorder="1" applyAlignment="1">
      <alignment horizontal="right" vertical="center"/>
    </xf>
    <xf numFmtId="179" fontId="6" fillId="0" borderId="3" xfId="0" applyNumberFormat="1" applyFont="1" applyBorder="1" applyAlignment="1">
      <alignment horizontal="right" vertical="center"/>
    </xf>
    <xf numFmtId="179" fontId="6" fillId="0" borderId="5" xfId="0" applyNumberFormat="1" applyFont="1" applyBorder="1" applyAlignment="1">
      <alignment horizontal="right" vertical="center"/>
    </xf>
    <xf numFmtId="0" fontId="0" fillId="0" borderId="6" xfId="0" applyBorder="1" applyAlignment="1">
      <alignment horizontal="center" vertical="center"/>
    </xf>
    <xf numFmtId="0" fontId="0" fillId="0" borderId="7" xfId="0" applyBorder="1" applyAlignment="1">
      <alignment horizontal="center" vertical="center"/>
    </xf>
    <xf numFmtId="179" fontId="6" fillId="0" borderId="10" xfId="0" applyNumberFormat="1" applyFont="1" applyBorder="1" applyAlignment="1">
      <alignment horizontal="right" vertical="center"/>
    </xf>
    <xf numFmtId="176" fontId="6" fillId="0" borderId="11" xfId="0" applyNumberFormat="1" applyFont="1" applyBorder="1" applyAlignment="1">
      <alignment horizontal="right" vertical="center"/>
    </xf>
    <xf numFmtId="179" fontId="6" fillId="0" borderId="11" xfId="0" applyNumberFormat="1" applyFont="1" applyBorder="1" applyAlignment="1">
      <alignment horizontal="right" vertical="center"/>
    </xf>
    <xf numFmtId="176" fontId="6" fillId="0" borderId="12" xfId="0" applyNumberFormat="1" applyFont="1" applyBorder="1" applyAlignment="1">
      <alignment horizontal="right" vertical="center"/>
    </xf>
    <xf numFmtId="0" fontId="0" fillId="0" borderId="0" xfId="0" applyAlignment="1">
      <alignment horizontal="left" vertical="center" wrapText="1"/>
    </xf>
    <xf numFmtId="176" fontId="6" fillId="0" borderId="6" xfId="0" applyNumberFormat="1" applyFont="1" applyBorder="1" applyAlignment="1">
      <alignment horizontal="right" vertical="center"/>
    </xf>
    <xf numFmtId="179" fontId="6" fillId="0" borderId="6" xfId="0" applyNumberFormat="1" applyFont="1" applyBorder="1" applyAlignment="1">
      <alignment horizontal="right" vertical="center"/>
    </xf>
    <xf numFmtId="179" fontId="6" fillId="0" borderId="14" xfId="0" applyNumberFormat="1" applyFont="1" applyBorder="1" applyAlignment="1">
      <alignment horizontal="right" vertical="center"/>
    </xf>
    <xf numFmtId="0" fontId="0" fillId="0" borderId="0" xfId="0" quotePrefix="1" applyAlignment="1">
      <alignment horizontal="center" vertical="center"/>
    </xf>
    <xf numFmtId="179" fontId="0" fillId="0" borderId="0" xfId="0" applyNumberFormat="1" applyAlignment="1">
      <alignment horizontal="center" vertical="center"/>
    </xf>
    <xf numFmtId="179" fontId="6" fillId="0" borderId="0" xfId="0" applyNumberFormat="1" applyFont="1" applyAlignment="1">
      <alignment horizontal="right" vertical="center"/>
    </xf>
    <xf numFmtId="180" fontId="6" fillId="0" borderId="11" xfId="0" applyNumberFormat="1" applyFont="1" applyBorder="1" applyAlignment="1">
      <alignment horizontal="right" vertical="center"/>
    </xf>
    <xf numFmtId="177" fontId="6" fillId="0" borderId="11" xfId="0" applyNumberFormat="1" applyFont="1" applyBorder="1" applyAlignment="1">
      <alignment horizontal="right" vertical="center"/>
    </xf>
    <xf numFmtId="0" fontId="6" fillId="0" borderId="11" xfId="0" applyFont="1" applyBorder="1" applyAlignment="1">
      <alignment horizontal="center" vertical="center" shrinkToFit="1"/>
    </xf>
    <xf numFmtId="0" fontId="6" fillId="0" borderId="11" xfId="0" quotePrefix="1" applyFont="1" applyBorder="1" applyAlignment="1">
      <alignment horizontal="center" vertical="center"/>
    </xf>
    <xf numFmtId="0" fontId="6" fillId="0" borderId="11" xfId="0" applyFont="1" applyBorder="1" applyAlignment="1">
      <alignment horizontal="center" vertical="center" wrapText="1"/>
    </xf>
    <xf numFmtId="0" fontId="6" fillId="0" borderId="11" xfId="0" quotePrefix="1" applyFont="1" applyBorder="1" applyAlignment="1">
      <alignment horizontal="center" vertical="center" wrapText="1"/>
    </xf>
    <xf numFmtId="179" fontId="6" fillId="0" borderId="12" xfId="0" applyNumberFormat="1" applyFont="1" applyBorder="1" applyAlignment="1">
      <alignment horizontal="center" vertical="center"/>
    </xf>
    <xf numFmtId="0" fontId="6" fillId="0" borderId="23" xfId="0" applyFont="1" applyBorder="1">
      <alignment vertical="center"/>
    </xf>
    <xf numFmtId="0" fontId="0" fillId="0" borderId="16" xfId="0" applyBorder="1" applyAlignment="1">
      <alignment horizontal="center" vertical="center"/>
    </xf>
    <xf numFmtId="0" fontId="0" fillId="0" borderId="1" xfId="0" applyBorder="1" applyAlignment="1">
      <alignment horizontal="center" vertical="center"/>
    </xf>
    <xf numFmtId="0" fontId="0" fillId="0" borderId="26" xfId="0" applyBorder="1" applyAlignment="1">
      <alignment horizontal="center" vertical="center"/>
    </xf>
    <xf numFmtId="179" fontId="6" fillId="0" borderId="26" xfId="0" applyNumberFormat="1" applyFont="1" applyBorder="1" applyAlignment="1">
      <alignment horizontal="right" vertical="center"/>
    </xf>
    <xf numFmtId="178" fontId="6" fillId="0" borderId="27" xfId="0" applyNumberFormat="1" applyFont="1" applyBorder="1" applyAlignment="1">
      <alignment horizontal="right" vertical="center"/>
    </xf>
    <xf numFmtId="179" fontId="6" fillId="0" borderId="25" xfId="0" applyNumberFormat="1" applyFont="1" applyBorder="1" applyAlignment="1">
      <alignment horizontal="right" vertical="center"/>
    </xf>
    <xf numFmtId="179" fontId="6" fillId="0" borderId="28" xfId="0" applyNumberFormat="1" applyFont="1" applyBorder="1" applyAlignment="1">
      <alignment horizontal="right" vertical="center"/>
    </xf>
    <xf numFmtId="0" fontId="9" fillId="0" borderId="0" xfId="4">
      <alignment vertical="center"/>
    </xf>
    <xf numFmtId="0" fontId="1" fillId="0" borderId="0" xfId="6">
      <alignment vertical="center"/>
    </xf>
    <xf numFmtId="0" fontId="10" fillId="0" borderId="0" xfId="6" applyFont="1" applyAlignment="1">
      <alignment horizontal="center" vertical="center"/>
    </xf>
    <xf numFmtId="0" fontId="1" fillId="0" borderId="33" xfId="6" applyBorder="1">
      <alignment vertical="center"/>
    </xf>
    <xf numFmtId="38" fontId="1" fillId="0" borderId="28" xfId="2" applyFont="1" applyBorder="1">
      <alignment vertical="center"/>
    </xf>
    <xf numFmtId="3" fontId="1" fillId="0" borderId="34" xfId="1" applyNumberFormat="1" applyFont="1" applyBorder="1">
      <alignment vertical="center"/>
    </xf>
    <xf numFmtId="38" fontId="1" fillId="0" borderId="17" xfId="2" applyFont="1" applyBorder="1">
      <alignment vertical="center"/>
    </xf>
    <xf numFmtId="38" fontId="1" fillId="0" borderId="11" xfId="2" applyFont="1" applyBorder="1">
      <alignment vertical="center"/>
    </xf>
    <xf numFmtId="3" fontId="1" fillId="0" borderId="18" xfId="1" applyNumberFormat="1" applyFont="1" applyBorder="1">
      <alignment vertical="center"/>
    </xf>
    <xf numFmtId="38" fontId="1" fillId="0" borderId="29" xfId="2" applyFont="1" applyBorder="1">
      <alignment vertical="center"/>
    </xf>
    <xf numFmtId="38" fontId="1" fillId="0" borderId="35" xfId="2" applyFont="1" applyBorder="1">
      <alignment vertical="center"/>
    </xf>
    <xf numFmtId="38" fontId="1" fillId="0" borderId="36" xfId="2" applyFont="1" applyBorder="1">
      <alignment vertical="center"/>
    </xf>
    <xf numFmtId="38" fontId="1" fillId="0" borderId="16" xfId="2" applyFont="1" applyBorder="1">
      <alignment vertical="center"/>
    </xf>
    <xf numFmtId="0" fontId="1" fillId="0" borderId="37" xfId="6" applyBorder="1">
      <alignment vertical="center"/>
    </xf>
    <xf numFmtId="0" fontId="1" fillId="0" borderId="38" xfId="6" applyBorder="1">
      <alignment vertical="center"/>
    </xf>
    <xf numFmtId="38" fontId="1" fillId="0" borderId="5" xfId="2" applyFont="1" applyBorder="1">
      <alignment vertical="center"/>
    </xf>
    <xf numFmtId="3" fontId="1" fillId="0" borderId="39" xfId="1" applyNumberFormat="1" applyFont="1" applyBorder="1">
      <alignment vertical="center"/>
    </xf>
    <xf numFmtId="38" fontId="1" fillId="0" borderId="40" xfId="2" applyFont="1" applyBorder="1">
      <alignment vertical="center"/>
    </xf>
    <xf numFmtId="38" fontId="1" fillId="0" borderId="41" xfId="2" applyFont="1" applyBorder="1">
      <alignment vertical="center"/>
    </xf>
    <xf numFmtId="0" fontId="1" fillId="0" borderId="0" xfId="6" applyAlignment="1">
      <alignment horizontal="center" vertical="center"/>
    </xf>
    <xf numFmtId="38" fontId="1" fillId="0" borderId="0" xfId="2" applyFont="1" applyBorder="1">
      <alignment vertical="center"/>
    </xf>
    <xf numFmtId="181" fontId="1" fillId="0" borderId="42" xfId="1" applyNumberFormat="1" applyFont="1" applyBorder="1">
      <alignment vertical="center"/>
    </xf>
    <xf numFmtId="38" fontId="1" fillId="0" borderId="0" xfId="2" applyFont="1">
      <alignment vertical="center"/>
    </xf>
    <xf numFmtId="178" fontId="1" fillId="0" borderId="28" xfId="6" applyNumberFormat="1" applyBorder="1" applyAlignment="1">
      <alignment horizontal="right" vertical="center"/>
    </xf>
    <xf numFmtId="178" fontId="1" fillId="0" borderId="28" xfId="2" applyNumberFormat="1" applyFont="1" applyBorder="1">
      <alignment vertical="center"/>
    </xf>
    <xf numFmtId="178" fontId="1" fillId="0" borderId="34" xfId="1" applyNumberFormat="1" applyFont="1" applyBorder="1">
      <alignment vertical="center"/>
    </xf>
    <xf numFmtId="178" fontId="1" fillId="0" borderId="10" xfId="6" applyNumberFormat="1" applyBorder="1" applyAlignment="1">
      <alignment horizontal="right" vertical="center"/>
    </xf>
    <xf numFmtId="178" fontId="1" fillId="0" borderId="10" xfId="2" applyNumberFormat="1" applyFont="1" applyBorder="1">
      <alignment vertical="center"/>
    </xf>
    <xf numFmtId="178" fontId="1" fillId="0" borderId="43" xfId="1" applyNumberFormat="1" applyFont="1" applyBorder="1">
      <alignment vertical="center"/>
    </xf>
    <xf numFmtId="178" fontId="1" fillId="0" borderId="44" xfId="6" applyNumberFormat="1" applyBorder="1" applyAlignment="1">
      <alignment horizontal="right" vertical="center"/>
    </xf>
    <xf numFmtId="178" fontId="1" fillId="0" borderId="45" xfId="2" applyNumberFormat="1" applyFont="1" applyBorder="1">
      <alignment vertical="center"/>
    </xf>
    <xf numFmtId="178" fontId="1" fillId="0" borderId="46" xfId="1" applyNumberFormat="1" applyFont="1" applyBorder="1">
      <alignment vertical="center"/>
    </xf>
    <xf numFmtId="178" fontId="1" fillId="0" borderId="16" xfId="2" applyNumberFormat="1" applyFont="1" applyBorder="1">
      <alignment vertical="center"/>
    </xf>
    <xf numFmtId="178" fontId="1" fillId="0" borderId="22" xfId="1" applyNumberFormat="1" applyFont="1" applyBorder="1">
      <alignment vertical="center"/>
    </xf>
    <xf numFmtId="0" fontId="11" fillId="0" borderId="33" xfId="6" applyFont="1" applyBorder="1" applyAlignment="1">
      <alignment vertical="center" textRotation="255"/>
    </xf>
    <xf numFmtId="178" fontId="1" fillId="0" borderId="5" xfId="2" applyNumberFormat="1" applyFont="1" applyBorder="1">
      <alignment vertical="center"/>
    </xf>
    <xf numFmtId="182" fontId="1" fillId="0" borderId="44" xfId="2" applyNumberFormat="1" applyFont="1" applyBorder="1">
      <alignment vertical="center"/>
    </xf>
    <xf numFmtId="182" fontId="1" fillId="0" borderId="46" xfId="1" applyNumberFormat="1" applyFont="1" applyBorder="1">
      <alignment vertical="center"/>
    </xf>
    <xf numFmtId="0" fontId="1" fillId="0" borderId="28" xfId="6" applyBorder="1" applyAlignment="1">
      <alignment horizontal="right" vertical="center"/>
    </xf>
    <xf numFmtId="38" fontId="1" fillId="0" borderId="11" xfId="2" applyFont="1" applyBorder="1" applyAlignment="1">
      <alignment horizontal="right" vertical="center"/>
    </xf>
    <xf numFmtId="0" fontId="0" fillId="0" borderId="5" xfId="6" applyFont="1" applyBorder="1" applyAlignment="1">
      <alignment horizontal="center" vertical="center"/>
    </xf>
    <xf numFmtId="38" fontId="1" fillId="0" borderId="17" xfId="2" applyFont="1" applyFill="1" applyBorder="1">
      <alignment vertical="center"/>
    </xf>
    <xf numFmtId="38" fontId="1" fillId="0" borderId="35" xfId="2" applyFont="1" applyFill="1" applyBorder="1">
      <alignment vertical="center"/>
    </xf>
    <xf numFmtId="38" fontId="1" fillId="0" borderId="47" xfId="2" applyFont="1" applyBorder="1">
      <alignment vertical="center"/>
    </xf>
    <xf numFmtId="0" fontId="13" fillId="0" borderId="0" xfId="6" applyFont="1" applyAlignment="1">
      <alignment horizontal="left" vertical="center"/>
    </xf>
    <xf numFmtId="0" fontId="8" fillId="0" borderId="0" xfId="0" applyFont="1" applyAlignment="1"/>
    <xf numFmtId="0" fontId="1" fillId="0" borderId="31" xfId="6" applyBorder="1" applyAlignment="1">
      <alignment horizontal="right" vertical="center"/>
    </xf>
    <xf numFmtId="38" fontId="1" fillId="0" borderId="12" xfId="2" applyFont="1" applyBorder="1" applyAlignment="1">
      <alignment horizontal="right" vertical="center"/>
    </xf>
    <xf numFmtId="38" fontId="1" fillId="0" borderId="4" xfId="2" applyFont="1" applyBorder="1" applyAlignment="1">
      <alignment horizontal="right" vertical="center"/>
    </xf>
    <xf numFmtId="3" fontId="1" fillId="0" borderId="32" xfId="1" applyNumberFormat="1" applyFont="1" applyBorder="1">
      <alignment vertical="center"/>
    </xf>
    <xf numFmtId="181" fontId="1" fillId="0" borderId="69" xfId="1" applyNumberFormat="1" applyFont="1" applyBorder="1" applyAlignment="1">
      <alignment horizontal="right" vertical="center"/>
    </xf>
    <xf numFmtId="181" fontId="1" fillId="0" borderId="15" xfId="1" applyNumberFormat="1" applyFont="1" applyBorder="1" applyAlignment="1">
      <alignment horizontal="right" vertical="center"/>
    </xf>
    <xf numFmtId="0" fontId="0" fillId="0" borderId="0" xfId="0" applyAlignment="1">
      <alignment horizontal="left" vertical="center"/>
    </xf>
    <xf numFmtId="0" fontId="16" fillId="0" borderId="0" xfId="0" applyFont="1">
      <alignment vertical="center"/>
    </xf>
    <xf numFmtId="0" fontId="0" fillId="0" borderId="10" xfId="6" applyFont="1" applyBorder="1" applyAlignment="1">
      <alignment horizontal="center" vertical="center"/>
    </xf>
    <xf numFmtId="0" fontId="0" fillId="0" borderId="70" xfId="6" applyFont="1" applyBorder="1" applyAlignment="1">
      <alignment horizontal="center" vertical="center"/>
    </xf>
    <xf numFmtId="0" fontId="0" fillId="0" borderId="71" xfId="6" applyFont="1" applyBorder="1" applyAlignment="1">
      <alignment horizontal="center" vertical="center"/>
    </xf>
    <xf numFmtId="0" fontId="0" fillId="0" borderId="39" xfId="6" applyFont="1" applyBorder="1" applyAlignment="1">
      <alignment horizontal="center" vertical="center"/>
    </xf>
    <xf numFmtId="3" fontId="1" fillId="0" borderId="73" xfId="1" applyNumberFormat="1" applyFont="1" applyBorder="1">
      <alignment vertical="center"/>
    </xf>
    <xf numFmtId="38" fontId="0" fillId="0" borderId="0" xfId="0" applyNumberFormat="1">
      <alignment vertical="center"/>
    </xf>
    <xf numFmtId="176" fontId="6" fillId="4" borderId="11" xfId="0" applyNumberFormat="1" applyFont="1" applyFill="1" applyBorder="1" applyAlignment="1" applyProtection="1">
      <alignment horizontal="right" vertical="center"/>
      <protection locked="0"/>
    </xf>
    <xf numFmtId="179" fontId="6" fillId="4" borderId="11" xfId="0" applyNumberFormat="1" applyFont="1" applyFill="1" applyBorder="1" applyAlignment="1" applyProtection="1">
      <alignment horizontal="right" vertical="center"/>
      <protection locked="0"/>
    </xf>
    <xf numFmtId="180" fontId="6" fillId="4" borderId="11" xfId="0" applyNumberFormat="1" applyFont="1" applyFill="1" applyBorder="1" applyAlignment="1" applyProtection="1">
      <alignment horizontal="right" vertical="center"/>
      <protection locked="0"/>
    </xf>
    <xf numFmtId="177" fontId="6" fillId="4" borderId="11" xfId="0" applyNumberFormat="1" applyFont="1" applyFill="1" applyBorder="1" applyAlignment="1" applyProtection="1">
      <alignment horizontal="right" vertical="center"/>
      <protection locked="0"/>
    </xf>
    <xf numFmtId="0" fontId="8" fillId="4" borderId="0" xfId="0" applyFont="1" applyFill="1" applyProtection="1">
      <alignment vertical="center"/>
      <protection locked="0"/>
    </xf>
    <xf numFmtId="0" fontId="0" fillId="4" borderId="0" xfId="0" applyFill="1" applyProtection="1">
      <alignment vertical="center"/>
      <protection locked="0"/>
    </xf>
    <xf numFmtId="176" fontId="6" fillId="4" borderId="6" xfId="0" applyNumberFormat="1" applyFont="1" applyFill="1" applyBorder="1" applyAlignment="1" applyProtection="1">
      <alignment horizontal="right" vertical="center"/>
      <protection locked="0"/>
    </xf>
    <xf numFmtId="179" fontId="6" fillId="4" borderId="6" xfId="0" applyNumberFormat="1" applyFont="1" applyFill="1" applyBorder="1" applyAlignment="1" applyProtection="1">
      <alignment horizontal="right" vertical="center"/>
      <protection locked="0"/>
    </xf>
    <xf numFmtId="0" fontId="1" fillId="0" borderId="74" xfId="6" applyBorder="1" applyAlignment="1">
      <alignment horizontal="left" vertical="center"/>
    </xf>
    <xf numFmtId="0" fontId="1" fillId="0" borderId="23" xfId="6" applyBorder="1" applyAlignment="1">
      <alignment horizontal="left" vertical="center"/>
    </xf>
    <xf numFmtId="0" fontId="1" fillId="0" borderId="75" xfId="6" applyBorder="1">
      <alignment vertical="center"/>
    </xf>
    <xf numFmtId="0" fontId="1" fillId="0" borderId="76" xfId="6" applyBorder="1">
      <alignment vertical="center"/>
    </xf>
    <xf numFmtId="0" fontId="1" fillId="0" borderId="47" xfId="6" applyBorder="1">
      <alignment vertical="center"/>
    </xf>
    <xf numFmtId="38" fontId="1" fillId="4" borderId="17" xfId="2" applyFont="1" applyFill="1" applyBorder="1" applyProtection="1">
      <alignment vertical="center"/>
      <protection locked="0"/>
    </xf>
    <xf numFmtId="38" fontId="1" fillId="4" borderId="35" xfId="2" applyFont="1" applyFill="1" applyBorder="1" applyProtection="1">
      <alignment vertical="center"/>
      <protection locked="0"/>
    </xf>
    <xf numFmtId="38" fontId="1" fillId="4" borderId="71" xfId="2" applyFont="1" applyFill="1" applyBorder="1" applyProtection="1">
      <alignment vertical="center"/>
      <protection locked="0"/>
    </xf>
    <xf numFmtId="178" fontId="1" fillId="4" borderId="77" xfId="6" applyNumberFormat="1" applyFill="1" applyBorder="1" applyAlignment="1" applyProtection="1">
      <alignment horizontal="right" vertical="center"/>
      <protection locked="0"/>
    </xf>
    <xf numFmtId="178" fontId="1" fillId="4" borderId="78" xfId="6" applyNumberFormat="1" applyFill="1" applyBorder="1" applyAlignment="1" applyProtection="1">
      <alignment horizontal="right" vertical="center"/>
      <protection locked="0"/>
    </xf>
    <xf numFmtId="178" fontId="1" fillId="4" borderId="79" xfId="6" applyNumberFormat="1" applyFill="1" applyBorder="1" applyAlignment="1" applyProtection="1">
      <alignment horizontal="right" vertical="center"/>
      <protection locked="0"/>
    </xf>
    <xf numFmtId="178" fontId="1" fillId="4" borderId="80" xfId="2" applyNumberFormat="1" applyFont="1" applyFill="1" applyBorder="1" applyProtection="1">
      <alignment vertical="center"/>
      <protection locked="0"/>
    </xf>
    <xf numFmtId="182" fontId="1" fillId="4" borderId="79" xfId="2" applyNumberFormat="1" applyFont="1" applyFill="1" applyBorder="1" applyAlignment="1" applyProtection="1">
      <alignment horizontal="right" vertical="center"/>
      <protection locked="0"/>
    </xf>
    <xf numFmtId="179" fontId="6" fillId="4" borderId="25" xfId="0" applyNumberFormat="1" applyFont="1" applyFill="1" applyBorder="1" applyAlignment="1" applyProtection="1">
      <alignment horizontal="right" vertical="center"/>
      <protection locked="0"/>
    </xf>
    <xf numFmtId="179" fontId="6" fillId="4" borderId="8" xfId="0" applyNumberFormat="1" applyFont="1" applyFill="1" applyBorder="1" applyAlignment="1" applyProtection="1">
      <alignment horizontal="right" vertical="center"/>
      <protection locked="0"/>
    </xf>
    <xf numFmtId="178" fontId="6" fillId="4" borderId="8" xfId="0" applyNumberFormat="1" applyFont="1" applyFill="1" applyBorder="1" applyAlignment="1" applyProtection="1">
      <alignment horizontal="right" vertical="center"/>
      <protection locked="0"/>
    </xf>
    <xf numFmtId="179" fontId="6" fillId="4" borderId="1" xfId="0" applyNumberFormat="1" applyFont="1" applyFill="1" applyBorder="1" applyAlignment="1" applyProtection="1">
      <alignment horizontal="right" vertical="center"/>
      <protection locked="0"/>
    </xf>
    <xf numFmtId="178" fontId="6" fillId="4" borderId="1" xfId="0" applyNumberFormat="1" applyFont="1" applyFill="1" applyBorder="1" applyAlignment="1" applyProtection="1">
      <alignment horizontal="right" vertical="center"/>
      <protection locked="0"/>
    </xf>
    <xf numFmtId="179" fontId="6" fillId="4" borderId="26" xfId="0" applyNumberFormat="1" applyFont="1" applyFill="1" applyBorder="1" applyAlignment="1" applyProtection="1">
      <alignment horizontal="right" vertical="center"/>
      <protection locked="0"/>
    </xf>
    <xf numFmtId="178" fontId="6" fillId="4" borderId="26" xfId="0" applyNumberFormat="1" applyFont="1" applyFill="1" applyBorder="1" applyAlignment="1" applyProtection="1">
      <alignment horizontal="right" vertical="center"/>
      <protection locked="0"/>
    </xf>
    <xf numFmtId="179" fontId="6" fillId="4" borderId="28" xfId="0" applyNumberFormat="1" applyFont="1" applyFill="1" applyBorder="1" applyAlignment="1" applyProtection="1">
      <alignment horizontal="right" vertical="center"/>
      <protection locked="0"/>
    </xf>
    <xf numFmtId="179" fontId="6" fillId="4" borderId="10" xfId="0" applyNumberFormat="1" applyFont="1" applyFill="1" applyBorder="1" applyAlignment="1" applyProtection="1">
      <alignment horizontal="right" vertical="center"/>
      <protection locked="0"/>
    </xf>
    <xf numFmtId="0" fontId="0" fillId="0" borderId="0" xfId="0" applyAlignment="1">
      <alignment vertical="center" shrinkToFit="1"/>
    </xf>
    <xf numFmtId="179" fontId="6" fillId="0" borderId="12" xfId="0" applyNumberFormat="1" applyFont="1" applyBorder="1" applyAlignment="1">
      <alignment horizontal="right" vertical="center"/>
    </xf>
    <xf numFmtId="179" fontId="6" fillId="0" borderId="69" xfId="0" applyNumberFormat="1" applyFont="1" applyBorder="1" applyAlignment="1">
      <alignment horizontal="right" vertical="center"/>
    </xf>
    <xf numFmtId="0" fontId="6" fillId="0" borderId="6" xfId="0" quotePrefix="1" applyFont="1" applyBorder="1" applyAlignment="1">
      <alignment horizontal="center" vertical="center" wrapText="1"/>
    </xf>
    <xf numFmtId="0" fontId="18" fillId="0" borderId="0" xfId="0" applyFont="1">
      <alignment vertical="center"/>
    </xf>
    <xf numFmtId="0" fontId="18" fillId="0" borderId="0" xfId="0" applyFont="1" applyAlignment="1">
      <alignment horizontal="right" vertical="center"/>
    </xf>
    <xf numFmtId="0" fontId="0" fillId="0" borderId="0" xfId="6" applyFont="1">
      <alignment vertical="center"/>
    </xf>
    <xf numFmtId="0" fontId="20" fillId="0" borderId="11" xfId="0" quotePrefix="1" applyFont="1" applyBorder="1" applyAlignment="1">
      <alignment horizontal="center" vertical="center" wrapText="1"/>
    </xf>
    <xf numFmtId="176" fontId="20" fillId="0" borderId="11" xfId="0" applyNumberFormat="1" applyFont="1" applyBorder="1" applyAlignment="1">
      <alignment horizontal="right" vertical="center"/>
    </xf>
    <xf numFmtId="179" fontId="20" fillId="0" borderId="11" xfId="0" applyNumberFormat="1" applyFont="1" applyBorder="1" applyAlignment="1">
      <alignment horizontal="right" vertical="center"/>
    </xf>
    <xf numFmtId="0" fontId="21" fillId="0" borderId="11" xfId="0" quotePrefix="1" applyFont="1" applyBorder="1" applyAlignment="1">
      <alignment horizontal="center" vertical="center" wrapText="1"/>
    </xf>
    <xf numFmtId="176" fontId="21" fillId="4" borderId="11" xfId="0" applyNumberFormat="1" applyFont="1" applyFill="1" applyBorder="1" applyAlignment="1" applyProtection="1">
      <alignment horizontal="right" vertical="center"/>
      <protection locked="0"/>
    </xf>
    <xf numFmtId="179" fontId="21" fillId="4" borderId="11" xfId="0" applyNumberFormat="1" applyFont="1" applyFill="1" applyBorder="1" applyAlignment="1" applyProtection="1">
      <alignment horizontal="right" vertical="center"/>
      <protection locked="0"/>
    </xf>
    <xf numFmtId="179" fontId="21" fillId="0" borderId="11" xfId="0" applyNumberFormat="1" applyFont="1" applyBorder="1" applyAlignment="1">
      <alignment horizontal="right" vertical="center"/>
    </xf>
    <xf numFmtId="176" fontId="21" fillId="0" borderId="11" xfId="0" applyNumberFormat="1" applyFont="1" applyBorder="1" applyAlignment="1">
      <alignment horizontal="right" vertical="center"/>
    </xf>
    <xf numFmtId="0" fontId="21" fillId="0" borderId="11" xfId="0" quotePrefix="1" applyFont="1" applyBorder="1" applyAlignment="1">
      <alignment horizontal="center" vertical="center"/>
    </xf>
    <xf numFmtId="0" fontId="21" fillId="0" borderId="16" xfId="0" quotePrefix="1" applyFont="1" applyBorder="1" applyAlignment="1">
      <alignment horizontal="center" vertical="center" wrapText="1"/>
    </xf>
    <xf numFmtId="176" fontId="21" fillId="0" borderId="16" xfId="0" applyNumberFormat="1" applyFont="1" applyBorder="1" applyAlignment="1">
      <alignment horizontal="right" vertical="center"/>
    </xf>
    <xf numFmtId="179" fontId="21" fillId="0" borderId="16" xfId="0" applyNumberFormat="1" applyFont="1" applyBorder="1" applyAlignment="1">
      <alignment horizontal="right" vertical="center"/>
    </xf>
    <xf numFmtId="0" fontId="21" fillId="0" borderId="16" xfId="0" quotePrefix="1" applyFont="1" applyBorder="1" applyAlignment="1">
      <alignment horizontal="center" vertical="center"/>
    </xf>
    <xf numFmtId="176" fontId="21" fillId="0" borderId="12" xfId="0" applyNumberFormat="1" applyFont="1" applyBorder="1" applyAlignment="1">
      <alignment horizontal="right" vertical="center"/>
    </xf>
    <xf numFmtId="0" fontId="21" fillId="0" borderId="6" xfId="0" quotePrefix="1" applyFont="1" applyBorder="1" applyAlignment="1">
      <alignment horizontal="center" vertical="center"/>
    </xf>
    <xf numFmtId="176" fontId="21" fillId="0" borderId="107" xfId="0" applyNumberFormat="1" applyFont="1" applyBorder="1" applyAlignment="1">
      <alignment horizontal="right" vertical="center"/>
    </xf>
    <xf numFmtId="179" fontId="21" fillId="4" borderId="6" xfId="0" applyNumberFormat="1" applyFont="1" applyFill="1" applyBorder="1" applyAlignment="1" applyProtection="1">
      <alignment horizontal="right" vertical="center"/>
      <protection locked="0"/>
    </xf>
    <xf numFmtId="179" fontId="21" fillId="0" borderId="6" xfId="0" applyNumberFormat="1" applyFont="1" applyBorder="1" applyAlignment="1">
      <alignment horizontal="right" vertical="center"/>
    </xf>
    <xf numFmtId="0" fontId="21" fillId="0" borderId="13" xfId="0" quotePrefix="1" applyFont="1" applyBorder="1" applyAlignment="1">
      <alignment horizontal="center" vertical="center"/>
    </xf>
    <xf numFmtId="176" fontId="21" fillId="0" borderId="110" xfId="0" applyNumberFormat="1" applyFont="1" applyBorder="1" applyAlignment="1">
      <alignment horizontal="right" vertical="center"/>
    </xf>
    <xf numFmtId="179" fontId="21" fillId="4" borderId="13" xfId="0" applyNumberFormat="1" applyFont="1" applyFill="1" applyBorder="1" applyAlignment="1" applyProtection="1">
      <alignment horizontal="right" vertical="center"/>
      <protection locked="0"/>
    </xf>
    <xf numFmtId="179" fontId="21" fillId="0" borderId="13" xfId="0" applyNumberFormat="1" applyFont="1" applyBorder="1" applyAlignment="1">
      <alignment horizontal="right" vertical="center"/>
    </xf>
    <xf numFmtId="179" fontId="21" fillId="0" borderId="12" xfId="0" applyNumberFormat="1" applyFont="1" applyBorder="1" applyAlignment="1">
      <alignment horizontal="center" vertical="center"/>
    </xf>
    <xf numFmtId="0" fontId="21" fillId="0" borderId="57" xfId="0" quotePrefix="1" applyFont="1" applyBorder="1" applyAlignment="1">
      <alignment horizontal="center" vertical="center"/>
    </xf>
    <xf numFmtId="179" fontId="21" fillId="0" borderId="117" xfId="0" applyNumberFormat="1" applyFont="1" applyBorder="1" applyAlignment="1">
      <alignment horizontal="center" vertical="center"/>
    </xf>
    <xf numFmtId="176" fontId="21" fillId="0" borderId="117" xfId="0" applyNumberFormat="1" applyFont="1" applyBorder="1" applyAlignment="1">
      <alignment horizontal="right" vertical="center"/>
    </xf>
    <xf numFmtId="0" fontId="8" fillId="4" borderId="0" xfId="0" applyFont="1" applyFill="1" applyAlignment="1" applyProtection="1">
      <alignment vertical="center" shrinkToFit="1"/>
      <protection locked="0"/>
    </xf>
    <xf numFmtId="0" fontId="0" fillId="4" borderId="0" xfId="0" applyFill="1" applyAlignment="1" applyProtection="1">
      <alignment vertical="center" shrinkToFit="1"/>
      <protection locked="0"/>
    </xf>
    <xf numFmtId="0" fontId="20" fillId="0" borderId="18" xfId="0" applyFont="1" applyBorder="1" applyAlignment="1">
      <alignment vertical="center" shrinkToFit="1"/>
    </xf>
    <xf numFmtId="0" fontId="6" fillId="0" borderId="18" xfId="0" applyFont="1" applyBorder="1" applyAlignment="1">
      <alignment vertical="center" shrinkToFit="1"/>
    </xf>
    <xf numFmtId="0" fontId="21" fillId="0" borderId="18" xfId="0" applyFont="1" applyBorder="1" applyAlignment="1">
      <alignment vertical="center" shrinkToFit="1"/>
    </xf>
    <xf numFmtId="0" fontId="6" fillId="0" borderId="7" xfId="0" applyFont="1" applyBorder="1" applyAlignment="1">
      <alignment vertical="center" shrinkToFit="1"/>
    </xf>
    <xf numFmtId="0" fontId="21" fillId="0" borderId="22" xfId="0" applyFont="1" applyBorder="1" applyAlignment="1">
      <alignment vertical="center" shrinkToFit="1"/>
    </xf>
    <xf numFmtId="0" fontId="21" fillId="0" borderId="7" xfId="0" applyFont="1" applyBorder="1" applyAlignment="1">
      <alignment vertical="center" shrinkToFit="1"/>
    </xf>
    <xf numFmtId="0" fontId="21" fillId="0" borderId="19" xfId="0" applyFont="1" applyBorder="1" applyAlignment="1">
      <alignment vertical="center" shrinkToFit="1"/>
    </xf>
    <xf numFmtId="0" fontId="21" fillId="0" borderId="58" xfId="0" applyFont="1" applyBorder="1" applyAlignment="1">
      <alignment vertical="center" shrinkToFit="1"/>
    </xf>
    <xf numFmtId="0" fontId="21" fillId="0" borderId="66" xfId="0" quotePrefix="1" applyFont="1" applyBorder="1" applyAlignment="1">
      <alignment horizontal="center" vertical="center"/>
    </xf>
    <xf numFmtId="176" fontId="21" fillId="0" borderId="109" xfId="0" applyNumberFormat="1" applyFont="1" applyBorder="1" applyAlignment="1">
      <alignment horizontal="right" vertical="center"/>
    </xf>
    <xf numFmtId="179" fontId="21" fillId="4" borderId="66" xfId="0" applyNumberFormat="1" applyFont="1" applyFill="1" applyBorder="1" applyAlignment="1" applyProtection="1">
      <alignment horizontal="right" vertical="center"/>
      <protection locked="0"/>
    </xf>
    <xf numFmtId="179" fontId="21" fillId="0" borderId="66" xfId="0" applyNumberFormat="1" applyFont="1" applyBorder="1" applyAlignment="1">
      <alignment horizontal="right" vertical="center"/>
    </xf>
    <xf numFmtId="0" fontId="21" fillId="0" borderId="105" xfId="0" applyFont="1" applyBorder="1" applyAlignment="1">
      <alignment vertical="center" shrinkToFit="1"/>
    </xf>
    <xf numFmtId="179" fontId="21" fillId="4" borderId="66" xfId="0" applyNumberFormat="1" applyFont="1" applyFill="1" applyBorder="1" applyProtection="1">
      <alignment vertical="center"/>
      <protection locked="0"/>
    </xf>
    <xf numFmtId="179" fontId="21" fillId="4" borderId="11" xfId="0" applyNumberFormat="1" applyFont="1" applyFill="1" applyBorder="1" applyProtection="1">
      <alignment vertical="center"/>
      <protection locked="0"/>
    </xf>
    <xf numFmtId="179" fontId="21" fillId="4" borderId="6" xfId="0" applyNumberFormat="1" applyFont="1" applyFill="1" applyBorder="1" applyProtection="1">
      <alignment vertical="center"/>
      <protection locked="0"/>
    </xf>
    <xf numFmtId="179" fontId="21" fillId="4" borderId="13" xfId="0" applyNumberFormat="1" applyFont="1" applyFill="1" applyBorder="1" applyProtection="1">
      <alignment vertical="center"/>
      <protection locked="0"/>
    </xf>
    <xf numFmtId="180" fontId="6" fillId="4" borderId="11" xfId="0" applyNumberFormat="1" applyFont="1" applyFill="1" applyBorder="1" applyProtection="1">
      <alignment vertical="center"/>
      <protection locked="0"/>
    </xf>
    <xf numFmtId="179" fontId="21" fillId="0" borderId="11" xfId="0" applyNumberFormat="1" applyFont="1" applyBorder="1">
      <alignment vertical="center"/>
    </xf>
    <xf numFmtId="179" fontId="6" fillId="4" borderId="11" xfId="0" applyNumberFormat="1" applyFont="1" applyFill="1" applyBorder="1" applyProtection="1">
      <alignment vertical="center"/>
      <protection locked="0"/>
    </xf>
    <xf numFmtId="179" fontId="21" fillId="0" borderId="16" xfId="0" applyNumberFormat="1" applyFont="1" applyBorder="1">
      <alignment vertical="center"/>
    </xf>
    <xf numFmtId="180" fontId="6" fillId="0" borderId="11" xfId="0" applyNumberFormat="1" applyFont="1" applyBorder="1">
      <alignment vertical="center"/>
    </xf>
    <xf numFmtId="179" fontId="20" fillId="0" borderId="11" xfId="0" applyNumberFormat="1" applyFont="1" applyBorder="1">
      <alignment vertical="center"/>
    </xf>
    <xf numFmtId="179" fontId="6" fillId="4" borderId="6" xfId="0" applyNumberFormat="1" applyFont="1" applyFill="1" applyBorder="1" applyProtection="1">
      <alignment vertical="center"/>
      <protection locked="0"/>
    </xf>
    <xf numFmtId="178" fontId="1" fillId="0" borderId="29" xfId="2" applyNumberFormat="1" applyFont="1" applyBorder="1">
      <alignment vertical="center"/>
    </xf>
    <xf numFmtId="178" fontId="1" fillId="4" borderId="70" xfId="2" applyNumberFormat="1" applyFont="1" applyFill="1" applyBorder="1" applyProtection="1">
      <alignment vertical="center"/>
      <protection locked="0"/>
    </xf>
    <xf numFmtId="178" fontId="1" fillId="0" borderId="39" xfId="1" applyNumberFormat="1" applyFont="1" applyBorder="1">
      <alignment vertical="center"/>
    </xf>
    <xf numFmtId="178" fontId="1" fillId="4" borderId="79" xfId="2" applyNumberFormat="1" applyFont="1" applyFill="1" applyBorder="1" applyProtection="1">
      <alignment vertical="center"/>
      <protection locked="0"/>
    </xf>
    <xf numFmtId="178" fontId="1" fillId="0" borderId="44" xfId="2" applyNumberFormat="1" applyFont="1" applyBorder="1">
      <alignment vertical="center"/>
    </xf>
    <xf numFmtId="179" fontId="6" fillId="4" borderId="16" xfId="0" applyNumberFormat="1" applyFont="1" applyFill="1" applyBorder="1" applyAlignment="1" applyProtection="1">
      <alignment horizontal="right" vertical="center"/>
      <protection locked="0"/>
    </xf>
    <xf numFmtId="179" fontId="6" fillId="0" borderId="16" xfId="0" applyNumberFormat="1" applyFont="1" applyBorder="1" applyAlignment="1">
      <alignment horizontal="right" vertical="center"/>
    </xf>
    <xf numFmtId="0" fontId="0" fillId="0" borderId="119" xfId="0" applyBorder="1" applyAlignment="1">
      <alignment horizontal="center" vertical="center"/>
    </xf>
    <xf numFmtId="179" fontId="6" fillId="4" borderId="119" xfId="0" applyNumberFormat="1" applyFont="1" applyFill="1" applyBorder="1" applyAlignment="1" applyProtection="1">
      <alignment horizontal="right" vertical="center"/>
      <protection locked="0"/>
    </xf>
    <xf numFmtId="178" fontId="6" fillId="4" borderId="119" xfId="0" applyNumberFormat="1" applyFont="1" applyFill="1" applyBorder="1" applyAlignment="1" applyProtection="1">
      <alignment horizontal="right" vertical="center"/>
      <protection locked="0"/>
    </xf>
    <xf numFmtId="179" fontId="6" fillId="0" borderId="119" xfId="0" applyNumberFormat="1" applyFont="1" applyBorder="1" applyAlignment="1">
      <alignment horizontal="right" vertical="center"/>
    </xf>
    <xf numFmtId="178" fontId="6" fillId="0" borderId="120" xfId="0" applyNumberFormat="1" applyFont="1" applyBorder="1" applyAlignment="1">
      <alignment horizontal="right" vertical="center"/>
    </xf>
    <xf numFmtId="178" fontId="6" fillId="4" borderId="16" xfId="0" applyNumberFormat="1" applyFont="1" applyFill="1" applyBorder="1" applyAlignment="1" applyProtection="1">
      <alignment horizontal="right" vertical="center"/>
      <protection locked="0"/>
    </xf>
    <xf numFmtId="178" fontId="6" fillId="0" borderId="22" xfId="0" applyNumberFormat="1" applyFont="1" applyBorder="1" applyAlignment="1">
      <alignment horizontal="right" vertical="center"/>
    </xf>
    <xf numFmtId="0" fontId="0" fillId="0" borderId="8" xfId="0" applyBorder="1" applyAlignment="1">
      <alignment horizontal="center" vertical="center"/>
    </xf>
    <xf numFmtId="179" fontId="6" fillId="0" borderId="8" xfId="0" applyNumberFormat="1" applyFont="1" applyBorder="1" applyAlignment="1">
      <alignment horizontal="right" vertical="center"/>
    </xf>
    <xf numFmtId="178" fontId="6" fillId="0" borderId="8" xfId="0" applyNumberFormat="1" applyFont="1" applyBorder="1" applyAlignment="1">
      <alignment horizontal="right" vertical="center"/>
    </xf>
    <xf numFmtId="178" fontId="6" fillId="0" borderId="9" xfId="0" applyNumberFormat="1" applyFont="1" applyBorder="1" applyAlignment="1">
      <alignment horizontal="right" vertical="center"/>
    </xf>
    <xf numFmtId="178" fontId="6" fillId="0" borderId="28" xfId="0" applyNumberFormat="1" applyFont="1" applyBorder="1" applyAlignment="1">
      <alignment horizontal="right" vertical="center"/>
    </xf>
    <xf numFmtId="178" fontId="6" fillId="4" borderId="28" xfId="0" applyNumberFormat="1" applyFont="1" applyFill="1" applyBorder="1" applyAlignment="1" applyProtection="1">
      <alignment horizontal="right" vertical="center"/>
      <protection locked="0"/>
    </xf>
    <xf numFmtId="178" fontId="6" fillId="0" borderId="34" xfId="0" applyNumberFormat="1" applyFont="1" applyBorder="1" applyAlignment="1">
      <alignment horizontal="right" vertical="center"/>
    </xf>
    <xf numFmtId="179" fontId="6" fillId="0" borderId="123" xfId="0" applyNumberFormat="1" applyFont="1" applyBorder="1" applyAlignment="1">
      <alignment horizontal="right" vertical="center"/>
    </xf>
    <xf numFmtId="179" fontId="6" fillId="0" borderId="124" xfId="0" applyNumberFormat="1" applyFont="1" applyBorder="1" applyAlignment="1">
      <alignment horizontal="right" vertical="center"/>
    </xf>
    <xf numFmtId="0" fontId="0" fillId="0" borderId="29" xfId="0" applyBorder="1" applyAlignment="1">
      <alignment horizontal="center" vertical="center"/>
    </xf>
    <xf numFmtId="179" fontId="6" fillId="0" borderId="30" xfId="0" applyNumberFormat="1" applyFont="1" applyBorder="1" applyAlignment="1">
      <alignment horizontal="right" vertical="center"/>
    </xf>
    <xf numFmtId="179" fontId="6" fillId="0" borderId="125" xfId="0" applyNumberFormat="1" applyFont="1" applyBorder="1" applyAlignment="1">
      <alignment horizontal="right" vertical="center"/>
    </xf>
    <xf numFmtId="179" fontId="6" fillId="4" borderId="10" xfId="0" applyNumberFormat="1" applyFont="1" applyFill="1" applyBorder="1" applyAlignment="1">
      <alignment horizontal="right" vertical="center"/>
    </xf>
    <xf numFmtId="176" fontId="21" fillId="4" borderId="11" xfId="0" applyNumberFormat="1" applyFont="1" applyFill="1" applyBorder="1" applyAlignment="1">
      <alignment horizontal="right" vertical="center"/>
    </xf>
    <xf numFmtId="176" fontId="21" fillId="0" borderId="11" xfId="0" applyNumberFormat="1" applyFont="1" applyBorder="1" applyAlignment="1" applyProtection="1">
      <alignment horizontal="right" vertical="center"/>
      <protection locked="0"/>
    </xf>
    <xf numFmtId="179" fontId="21" fillId="0" borderId="11" xfId="0" applyNumberFormat="1" applyFont="1" applyBorder="1" applyAlignment="1" applyProtection="1">
      <alignment horizontal="right" vertical="center"/>
      <protection locked="0"/>
    </xf>
    <xf numFmtId="178" fontId="6" fillId="0" borderId="11" xfId="0" applyNumberFormat="1" applyFont="1" applyBorder="1" applyAlignment="1">
      <alignment horizontal="right" vertical="center"/>
    </xf>
    <xf numFmtId="178" fontId="6" fillId="0" borderId="18" xfId="0" applyNumberFormat="1" applyFont="1" applyBorder="1" applyAlignment="1">
      <alignment horizontal="right" vertical="center"/>
    </xf>
    <xf numFmtId="179" fontId="21" fillId="4" borderId="5" xfId="0" applyNumberFormat="1" applyFont="1" applyFill="1" applyBorder="1" applyAlignment="1" applyProtection="1">
      <alignment horizontal="right" vertical="center"/>
      <protection locked="0"/>
    </xf>
    <xf numFmtId="179" fontId="21" fillId="0" borderId="5" xfId="0" applyNumberFormat="1" applyFont="1" applyBorder="1" applyAlignment="1">
      <alignment horizontal="right" vertical="center"/>
    </xf>
    <xf numFmtId="179" fontId="6" fillId="0" borderId="4" xfId="0" applyNumberFormat="1" applyFont="1" applyBorder="1" applyAlignment="1">
      <alignment horizontal="right" vertical="center"/>
    </xf>
    <xf numFmtId="178" fontId="6" fillId="0" borderId="5" xfId="0" applyNumberFormat="1" applyFont="1" applyBorder="1" applyAlignment="1">
      <alignment horizontal="right" vertical="center"/>
    </xf>
    <xf numFmtId="178" fontId="6" fillId="0" borderId="39" xfId="0" applyNumberFormat="1" applyFont="1" applyBorder="1" applyAlignment="1">
      <alignment horizontal="right" vertical="center"/>
    </xf>
    <xf numFmtId="0" fontId="1" fillId="4" borderId="77" xfId="6" applyFill="1" applyBorder="1" applyAlignment="1">
      <alignment horizontal="right" vertical="center"/>
    </xf>
    <xf numFmtId="38" fontId="1" fillId="4" borderId="50" xfId="2" applyFont="1" applyFill="1" applyBorder="1" applyAlignment="1">
      <alignment horizontal="right" vertical="center"/>
    </xf>
    <xf numFmtId="0" fontId="1" fillId="4" borderId="80" xfId="6" applyFill="1" applyBorder="1" applyAlignment="1">
      <alignment horizontal="right" vertical="center"/>
    </xf>
    <xf numFmtId="38" fontId="1" fillId="4" borderId="70" xfId="2" applyFont="1" applyFill="1" applyBorder="1" applyAlignment="1">
      <alignment horizontal="right" vertical="center"/>
    </xf>
    <xf numFmtId="0" fontId="22" fillId="0" borderId="0" xfId="0" applyFont="1">
      <alignment vertical="center"/>
    </xf>
    <xf numFmtId="0" fontId="17" fillId="0" borderId="17" xfId="0" applyFont="1" applyBorder="1">
      <alignment vertical="center"/>
    </xf>
    <xf numFmtId="0" fontId="17" fillId="0" borderId="16" xfId="0" applyFont="1" applyBorder="1" applyAlignment="1" applyProtection="1">
      <alignment horizontal="center" vertical="center"/>
      <protection locked="0"/>
    </xf>
    <xf numFmtId="0" fontId="17" fillId="0" borderId="10" xfId="0" applyFont="1" applyBorder="1">
      <alignment vertical="center"/>
    </xf>
    <xf numFmtId="0" fontId="17" fillId="0" borderId="67" xfId="0" applyFont="1" applyBorder="1">
      <alignment vertical="center"/>
    </xf>
    <xf numFmtId="0" fontId="17" fillId="0" borderId="68" xfId="0" applyFont="1" applyBorder="1">
      <alignment vertical="center"/>
    </xf>
    <xf numFmtId="0" fontId="17" fillId="0" borderId="16" xfId="0" applyFont="1" applyBorder="1" applyAlignment="1">
      <alignment horizontal="left" vertical="center"/>
    </xf>
    <xf numFmtId="0" fontId="17" fillId="0" borderId="24" xfId="0" applyFont="1" applyBorder="1">
      <alignment vertical="center"/>
    </xf>
    <xf numFmtId="0" fontId="17" fillId="0" borderId="11" xfId="0" applyFont="1" applyBorder="1" applyAlignment="1">
      <alignment vertical="center" wrapText="1"/>
    </xf>
    <xf numFmtId="0" fontId="17" fillId="0" borderId="21" xfId="0" applyFont="1" applyBorder="1" applyAlignment="1">
      <alignment horizontal="center" vertical="center"/>
    </xf>
    <xf numFmtId="0" fontId="17" fillId="0" borderId="17" xfId="0" applyFont="1" applyBorder="1" applyAlignment="1">
      <alignment horizontal="center" vertical="center"/>
    </xf>
    <xf numFmtId="0" fontId="17" fillId="0" borderId="16" xfId="0" applyFont="1" applyBorder="1" applyAlignment="1">
      <alignment vertical="center" wrapText="1"/>
    </xf>
    <xf numFmtId="0" fontId="17" fillId="0" borderId="16" xfId="0" applyFont="1" applyBorder="1" applyAlignment="1">
      <alignment horizontal="center" vertical="center" wrapText="1"/>
    </xf>
    <xf numFmtId="0" fontId="17" fillId="0" borderId="21" xfId="0" applyFont="1" applyBorder="1" applyAlignment="1">
      <alignment horizontal="left" vertical="center"/>
    </xf>
    <xf numFmtId="0" fontId="17" fillId="0" borderId="11" xfId="0" applyFont="1" applyBorder="1" applyAlignment="1">
      <alignment horizontal="center" vertical="center" wrapText="1"/>
    </xf>
    <xf numFmtId="0" fontId="22" fillId="0" borderId="0" xfId="0" applyFont="1" applyAlignment="1">
      <alignment horizontal="left" vertical="center" wrapText="1"/>
    </xf>
    <xf numFmtId="179" fontId="6" fillId="0" borderId="130" xfId="0" applyNumberFormat="1" applyFont="1" applyBorder="1" applyAlignment="1">
      <alignment horizontal="right" vertical="center"/>
    </xf>
    <xf numFmtId="179" fontId="6" fillId="0" borderId="131" xfId="0" applyNumberFormat="1" applyFont="1" applyBorder="1" applyAlignment="1">
      <alignment horizontal="right" vertical="center"/>
    </xf>
    <xf numFmtId="179" fontId="6" fillId="4" borderId="26" xfId="0" applyNumberFormat="1" applyFont="1" applyFill="1" applyBorder="1" applyAlignment="1">
      <alignment horizontal="right" vertical="center"/>
    </xf>
    <xf numFmtId="178" fontId="6" fillId="0" borderId="26" xfId="0" applyNumberFormat="1" applyFont="1" applyBorder="1" applyAlignment="1">
      <alignment horizontal="right" vertical="center"/>
    </xf>
    <xf numFmtId="178" fontId="6" fillId="4" borderId="11" xfId="0" applyNumberFormat="1" applyFont="1" applyFill="1" applyBorder="1" applyAlignment="1" applyProtection="1">
      <alignment horizontal="right" vertical="center"/>
      <protection locked="0"/>
    </xf>
    <xf numFmtId="0" fontId="6" fillId="0" borderId="29" xfId="0" applyFont="1" applyBorder="1" applyAlignment="1">
      <alignment horizontal="center" vertical="center"/>
    </xf>
    <xf numFmtId="0" fontId="6" fillId="0" borderId="21" xfId="0" applyFont="1" applyBorder="1" applyAlignment="1">
      <alignment horizontal="center" vertical="center"/>
    </xf>
    <xf numFmtId="0" fontId="0" fillId="3" borderId="100" xfId="0" applyFill="1" applyBorder="1" applyAlignment="1">
      <alignment horizontal="center" vertical="center" shrinkToFit="1"/>
    </xf>
    <xf numFmtId="0" fontId="0" fillId="3" borderId="103" xfId="0" applyFill="1" applyBorder="1" applyAlignment="1">
      <alignment horizontal="center" vertical="center" shrinkToFit="1"/>
    </xf>
    <xf numFmtId="0" fontId="0" fillId="3" borderId="16" xfId="0" applyFill="1" applyBorder="1" applyAlignment="1">
      <alignment horizontal="center" vertical="center" shrinkToFit="1"/>
    </xf>
    <xf numFmtId="0" fontId="0" fillId="3" borderId="21" xfId="0" applyFill="1" applyBorder="1" applyAlignment="1">
      <alignment horizontal="center" vertical="center" shrinkToFit="1"/>
    </xf>
    <xf numFmtId="0" fontId="0" fillId="3" borderId="11" xfId="0" applyFill="1" applyBorder="1" applyAlignment="1">
      <alignment horizontal="center" vertical="center" shrinkToFit="1"/>
    </xf>
    <xf numFmtId="0" fontId="0" fillId="3" borderId="80" xfId="0" applyFill="1" applyBorder="1" applyAlignment="1">
      <alignment horizontal="center" vertical="center" shrinkToFit="1"/>
    </xf>
    <xf numFmtId="0" fontId="0" fillId="3" borderId="18" xfId="0" applyFill="1" applyBorder="1" applyAlignment="1">
      <alignment horizontal="center" vertical="center" shrinkToFit="1"/>
    </xf>
    <xf numFmtId="0" fontId="0" fillId="3" borderId="23" xfId="0" applyFill="1" applyBorder="1" applyAlignment="1">
      <alignment horizontal="center" vertical="center" shrinkToFit="1"/>
    </xf>
    <xf numFmtId="0" fontId="0" fillId="3" borderId="113" xfId="0" applyFill="1" applyBorder="1" applyAlignment="1">
      <alignment horizontal="center" vertical="center" shrinkToFit="1"/>
    </xf>
    <xf numFmtId="0" fontId="0" fillId="3" borderId="50" xfId="0" applyFill="1" applyBorder="1" applyAlignment="1">
      <alignment horizontal="center" vertical="center" shrinkToFit="1"/>
    </xf>
    <xf numFmtId="0" fontId="0" fillId="3" borderId="35" xfId="0" applyFill="1" applyBorder="1" applyAlignment="1">
      <alignment horizontal="center" vertical="center" shrinkToFit="1"/>
    </xf>
    <xf numFmtId="0" fontId="0" fillId="3" borderId="51" xfId="0" applyFill="1" applyBorder="1" applyAlignment="1">
      <alignment horizontal="center" vertical="center" shrinkToFit="1"/>
    </xf>
    <xf numFmtId="0" fontId="0" fillId="3" borderId="63" xfId="0" applyFill="1" applyBorder="1" applyAlignment="1">
      <alignment horizontal="center" vertical="center" shrinkToFit="1"/>
    </xf>
    <xf numFmtId="0" fontId="0" fillId="3" borderId="48" xfId="0" applyFill="1" applyBorder="1" applyAlignment="1">
      <alignment horizontal="center" vertical="center" shrinkToFit="1"/>
    </xf>
    <xf numFmtId="0" fontId="0" fillId="3" borderId="60" xfId="0" applyFill="1" applyBorder="1" applyAlignment="1">
      <alignment horizontal="center" vertical="center" shrinkToFit="1"/>
    </xf>
    <xf numFmtId="0" fontId="0" fillId="3" borderId="49" xfId="0" applyFill="1" applyBorder="1" applyAlignment="1">
      <alignment horizontal="center" vertical="center" shrinkToFit="1"/>
    </xf>
    <xf numFmtId="0" fontId="0" fillId="3" borderId="114" xfId="0" applyFill="1" applyBorder="1" applyAlignment="1">
      <alignment horizontal="center" vertical="center" shrinkToFit="1"/>
    </xf>
    <xf numFmtId="0" fontId="24" fillId="2" borderId="63" xfId="0" applyFont="1" applyFill="1" applyBorder="1">
      <alignment vertical="center"/>
    </xf>
    <xf numFmtId="38" fontId="24" fillId="2" borderId="48" xfId="3" applyFont="1" applyFill="1" applyBorder="1">
      <alignment vertical="center"/>
    </xf>
    <xf numFmtId="38" fontId="24" fillId="2" borderId="49" xfId="3" applyFont="1" applyFill="1" applyBorder="1">
      <alignment vertical="center"/>
    </xf>
    <xf numFmtId="38" fontId="24" fillId="2" borderId="50" xfId="3" applyFont="1" applyFill="1" applyBorder="1">
      <alignment vertical="center"/>
    </xf>
    <xf numFmtId="38" fontId="24" fillId="2" borderId="35" xfId="3" applyFont="1" applyFill="1" applyBorder="1">
      <alignment vertical="center"/>
    </xf>
    <xf numFmtId="38" fontId="24" fillId="4" borderId="18" xfId="3" applyFont="1" applyFill="1" applyBorder="1">
      <alignment vertical="center"/>
    </xf>
    <xf numFmtId="38" fontId="24" fillId="2" borderId="51" xfId="3" applyFont="1" applyFill="1" applyBorder="1">
      <alignment vertical="center"/>
    </xf>
    <xf numFmtId="38" fontId="24" fillId="2" borderId="63" xfId="3" applyFont="1" applyFill="1" applyBorder="1">
      <alignment vertical="center"/>
    </xf>
    <xf numFmtId="38" fontId="24" fillId="2" borderId="11" xfId="3" applyFont="1" applyFill="1" applyBorder="1">
      <alignment vertical="center"/>
    </xf>
    <xf numFmtId="38" fontId="24" fillId="4" borderId="35" xfId="3" applyFont="1" applyFill="1" applyBorder="1">
      <alignment vertical="center"/>
    </xf>
    <xf numFmtId="38" fontId="24" fillId="4" borderId="60" xfId="3" applyFont="1" applyFill="1" applyBorder="1">
      <alignment vertical="center"/>
    </xf>
    <xf numFmtId="38" fontId="24" fillId="4" borderId="63" xfId="3" applyFont="1" applyFill="1" applyBorder="1">
      <alignment vertical="center"/>
    </xf>
    <xf numFmtId="0" fontId="24" fillId="0" borderId="0" xfId="0" applyFont="1">
      <alignment vertical="center"/>
    </xf>
    <xf numFmtId="38" fontId="24" fillId="2" borderId="18" xfId="3" applyFont="1" applyFill="1" applyBorder="1">
      <alignment vertical="center"/>
    </xf>
    <xf numFmtId="38" fontId="24" fillId="4" borderId="51" xfId="3" applyFont="1" applyFill="1" applyBorder="1">
      <alignment vertical="center"/>
    </xf>
    <xf numFmtId="38" fontId="24" fillId="2" borderId="114" xfId="3" applyFont="1" applyFill="1" applyBorder="1">
      <alignment vertical="center"/>
    </xf>
    <xf numFmtId="38" fontId="24" fillId="0" borderId="18" xfId="3" applyFont="1" applyFill="1" applyBorder="1">
      <alignment vertical="center"/>
    </xf>
    <xf numFmtId="0" fontId="24" fillId="3" borderId="63" xfId="0" applyFont="1" applyFill="1" applyBorder="1" applyAlignment="1">
      <alignment horizontal="right" vertical="center"/>
    </xf>
    <xf numFmtId="38" fontId="24" fillId="3" borderId="50" xfId="3" applyFont="1" applyFill="1" applyBorder="1">
      <alignment vertical="center"/>
    </xf>
    <xf numFmtId="38" fontId="24" fillId="3" borderId="51" xfId="3" applyFont="1" applyFill="1" applyBorder="1">
      <alignment vertical="center"/>
    </xf>
    <xf numFmtId="38" fontId="24" fillId="3" borderId="35" xfId="3" applyFont="1" applyFill="1" applyBorder="1">
      <alignment vertical="center"/>
    </xf>
    <xf numFmtId="38" fontId="24" fillId="3" borderId="18" xfId="3" applyFont="1" applyFill="1" applyBorder="1">
      <alignment vertical="center"/>
    </xf>
    <xf numFmtId="38" fontId="24" fillId="3" borderId="63" xfId="3" applyFont="1" applyFill="1" applyBorder="1">
      <alignment vertical="center"/>
    </xf>
    <xf numFmtId="38" fontId="24" fillId="3" borderId="48" xfId="3" applyFont="1" applyFill="1" applyBorder="1">
      <alignment vertical="center"/>
    </xf>
    <xf numFmtId="38" fontId="24" fillId="3" borderId="11" xfId="3" applyFont="1" applyFill="1" applyBorder="1">
      <alignment vertical="center"/>
    </xf>
    <xf numFmtId="38" fontId="24" fillId="3" borderId="60" xfId="3" applyFont="1" applyFill="1" applyBorder="1">
      <alignment vertical="center"/>
    </xf>
    <xf numFmtId="38" fontId="24" fillId="3" borderId="49" xfId="3" applyFont="1" applyFill="1" applyBorder="1">
      <alignment vertical="center"/>
    </xf>
    <xf numFmtId="38" fontId="24" fillId="3" borderId="114" xfId="3" applyFont="1" applyFill="1" applyBorder="1">
      <alignment vertical="center"/>
    </xf>
    <xf numFmtId="38" fontId="24" fillId="0" borderId="114" xfId="3" applyFont="1" applyFill="1" applyBorder="1">
      <alignment vertical="center"/>
    </xf>
    <xf numFmtId="38" fontId="24" fillId="3" borderId="50" xfId="3" applyFont="1" applyFill="1" applyBorder="1" applyAlignment="1">
      <alignment horizontal="right" vertical="center"/>
    </xf>
    <xf numFmtId="38" fontId="24" fillId="3" borderId="51" xfId="3" applyFont="1" applyFill="1" applyBorder="1" applyAlignment="1">
      <alignment horizontal="right" vertical="center"/>
    </xf>
    <xf numFmtId="38" fontId="24" fillId="3" borderId="35" xfId="3" applyFont="1" applyFill="1" applyBorder="1" applyAlignment="1">
      <alignment horizontal="right" vertical="center"/>
    </xf>
    <xf numFmtId="38" fontId="24" fillId="3" borderId="18" xfId="3" applyFont="1" applyFill="1" applyBorder="1" applyAlignment="1">
      <alignment horizontal="right" vertical="center"/>
    </xf>
    <xf numFmtId="38" fontId="24" fillId="3" borderId="63" xfId="3" applyFont="1" applyFill="1" applyBorder="1" applyAlignment="1">
      <alignment horizontal="right" vertical="center"/>
    </xf>
    <xf numFmtId="38" fontId="24" fillId="3" borderId="48" xfId="3" applyFont="1" applyFill="1" applyBorder="1" applyAlignment="1">
      <alignment horizontal="right" vertical="center"/>
    </xf>
    <xf numFmtId="38" fontId="24" fillId="3" borderId="11" xfId="3" applyFont="1" applyFill="1" applyBorder="1" applyAlignment="1">
      <alignment horizontal="right" vertical="center"/>
    </xf>
    <xf numFmtId="38" fontId="24" fillId="3" borderId="60" xfId="3" applyFont="1" applyFill="1" applyBorder="1" applyAlignment="1">
      <alignment horizontal="right" vertical="center"/>
    </xf>
    <xf numFmtId="0" fontId="0" fillId="0" borderId="0" xfId="0" applyAlignment="1">
      <alignment horizontal="right" vertical="center"/>
    </xf>
    <xf numFmtId="0" fontId="24" fillId="0" borderId="0" xfId="0" applyFont="1" applyAlignment="1">
      <alignment horizontal="right" vertical="center"/>
    </xf>
    <xf numFmtId="38" fontId="24" fillId="3" borderId="49" xfId="3" applyFont="1" applyFill="1" applyBorder="1" applyAlignment="1">
      <alignment horizontal="right" vertical="center"/>
    </xf>
    <xf numFmtId="38" fontId="24" fillId="3" borderId="114" xfId="3" applyFont="1" applyFill="1" applyBorder="1" applyAlignment="1">
      <alignment horizontal="right" vertical="center"/>
    </xf>
    <xf numFmtId="38" fontId="24" fillId="0" borderId="50" xfId="3" applyFont="1" applyFill="1" applyBorder="1">
      <alignment vertical="center"/>
    </xf>
    <xf numFmtId="38" fontId="24" fillId="0" borderId="49" xfId="3" applyFont="1" applyFill="1" applyBorder="1">
      <alignment vertical="center"/>
    </xf>
    <xf numFmtId="0" fontId="24" fillId="3" borderId="64" xfId="0" applyFont="1" applyFill="1" applyBorder="1" applyAlignment="1">
      <alignment horizontal="right" vertical="center"/>
    </xf>
    <xf numFmtId="38" fontId="24" fillId="3" borderId="52" xfId="3" applyFont="1" applyFill="1" applyBorder="1">
      <alignment vertical="center"/>
    </xf>
    <xf numFmtId="38" fontId="24" fillId="3" borderId="53" xfId="3" applyFont="1" applyFill="1" applyBorder="1">
      <alignment vertical="center"/>
    </xf>
    <xf numFmtId="38" fontId="24" fillId="3" borderId="54" xfId="3" applyFont="1" applyFill="1" applyBorder="1">
      <alignment vertical="center"/>
    </xf>
    <xf numFmtId="38" fontId="24" fillId="3" borderId="7" xfId="3" applyFont="1" applyFill="1" applyBorder="1">
      <alignment vertical="center"/>
    </xf>
    <xf numFmtId="38" fontId="24" fillId="3" borderId="64" xfId="3" applyFont="1" applyFill="1" applyBorder="1">
      <alignment vertical="center"/>
    </xf>
    <xf numFmtId="38" fontId="24" fillId="3" borderId="59" xfId="3" applyFont="1" applyFill="1" applyBorder="1">
      <alignment vertical="center"/>
    </xf>
    <xf numFmtId="38" fontId="24" fillId="3" borderId="6" xfId="3" applyFont="1" applyFill="1" applyBorder="1">
      <alignment vertical="center"/>
    </xf>
    <xf numFmtId="38" fontId="24" fillId="3" borderId="61" xfId="3" applyFont="1" applyFill="1" applyBorder="1">
      <alignment vertical="center"/>
    </xf>
    <xf numFmtId="38" fontId="24" fillId="3" borderId="106" xfId="3" applyFont="1" applyFill="1" applyBorder="1">
      <alignment vertical="center"/>
    </xf>
    <xf numFmtId="38" fontId="24" fillId="3" borderId="115" xfId="3" applyFont="1" applyFill="1" applyBorder="1">
      <alignment vertical="center"/>
    </xf>
    <xf numFmtId="0" fontId="24" fillId="3" borderId="65" xfId="0" applyFont="1" applyFill="1" applyBorder="1">
      <alignment vertical="center"/>
    </xf>
    <xf numFmtId="38" fontId="24" fillId="3" borderId="38" xfId="3" applyFont="1" applyFill="1" applyBorder="1">
      <alignment vertical="center"/>
    </xf>
    <xf numFmtId="38" fontId="24" fillId="3" borderId="55" xfId="3" applyFont="1" applyFill="1" applyBorder="1">
      <alignment vertical="center"/>
    </xf>
    <xf numFmtId="38" fontId="24" fillId="3" borderId="56" xfId="3" applyFont="1" applyFill="1" applyBorder="1">
      <alignment vertical="center"/>
    </xf>
    <xf numFmtId="38" fontId="24" fillId="3" borderId="58" xfId="3" applyFont="1" applyFill="1" applyBorder="1">
      <alignment vertical="center"/>
    </xf>
    <xf numFmtId="38" fontId="24" fillId="3" borderId="65" xfId="3" applyFont="1" applyFill="1" applyBorder="1">
      <alignment vertical="center"/>
    </xf>
    <xf numFmtId="38" fontId="24" fillId="3" borderId="33" xfId="3" applyFont="1" applyFill="1" applyBorder="1">
      <alignment vertical="center"/>
    </xf>
    <xf numFmtId="38" fontId="24" fillId="3" borderId="57" xfId="3" applyFont="1" applyFill="1" applyBorder="1">
      <alignment vertical="center"/>
    </xf>
    <xf numFmtId="38" fontId="24" fillId="3" borderId="62" xfId="3" applyFont="1" applyFill="1" applyBorder="1">
      <alignment vertical="center"/>
    </xf>
    <xf numFmtId="38" fontId="24" fillId="3" borderId="111" xfId="3" applyFont="1" applyFill="1" applyBorder="1">
      <alignment vertical="center"/>
    </xf>
    <xf numFmtId="38" fontId="24" fillId="3" borderId="116" xfId="3" applyFont="1" applyFill="1" applyBorder="1">
      <alignment vertical="center"/>
    </xf>
    <xf numFmtId="179" fontId="20" fillId="0" borderId="16" xfId="0" applyNumberFormat="1" applyFont="1" applyBorder="1" applyAlignment="1">
      <alignment horizontal="right" vertical="center"/>
    </xf>
    <xf numFmtId="0" fontId="1" fillId="0" borderId="16" xfId="6" applyBorder="1" applyAlignment="1">
      <alignment horizontal="right" vertical="center"/>
    </xf>
    <xf numFmtId="0" fontId="1" fillId="0" borderId="72" xfId="6" applyBorder="1" applyAlignment="1">
      <alignment horizontal="right" vertical="center"/>
    </xf>
    <xf numFmtId="38" fontId="1" fillId="0" borderId="5" xfId="2" applyFont="1" applyBorder="1" applyAlignment="1">
      <alignment horizontal="right" vertical="center"/>
    </xf>
    <xf numFmtId="179" fontId="21" fillId="0" borderId="11" xfId="0" applyNumberFormat="1" applyFont="1" applyBorder="1" applyProtection="1">
      <alignment vertical="center"/>
      <protection locked="0"/>
    </xf>
    <xf numFmtId="0" fontId="21" fillId="0" borderId="29" xfId="0" quotePrefix="1" applyFont="1" applyBorder="1" applyAlignment="1">
      <alignment horizontal="center" vertical="center"/>
    </xf>
    <xf numFmtId="179" fontId="21" fillId="0" borderId="132" xfId="0" applyNumberFormat="1" applyFont="1" applyBorder="1" applyAlignment="1">
      <alignment horizontal="center" vertical="center"/>
    </xf>
    <xf numFmtId="176" fontId="21" fillId="0" borderId="132" xfId="0" applyNumberFormat="1" applyFont="1" applyBorder="1" applyAlignment="1">
      <alignment horizontal="right" vertical="center"/>
    </xf>
    <xf numFmtId="179" fontId="21" fillId="4" borderId="10" xfId="0" applyNumberFormat="1" applyFont="1" applyFill="1" applyBorder="1" applyAlignment="1" applyProtection="1">
      <alignment horizontal="right" vertical="center"/>
      <protection locked="0"/>
    </xf>
    <xf numFmtId="176" fontId="21" fillId="0" borderId="30" xfId="0" applyNumberFormat="1" applyFont="1" applyBorder="1" applyAlignment="1">
      <alignment horizontal="right" vertical="center"/>
    </xf>
    <xf numFmtId="179" fontId="21" fillId="0" borderId="10" xfId="0" applyNumberFormat="1" applyFont="1" applyBorder="1" applyAlignment="1">
      <alignment horizontal="right" vertical="center"/>
    </xf>
    <xf numFmtId="0" fontId="21" fillId="0" borderId="41" xfId="0" applyFont="1" applyBorder="1" applyAlignment="1">
      <alignment vertical="center" shrinkToFit="1"/>
    </xf>
    <xf numFmtId="178" fontId="6" fillId="0" borderId="10" xfId="0" applyNumberFormat="1" applyFont="1" applyBorder="1" applyAlignment="1">
      <alignment horizontal="right" vertical="center"/>
    </xf>
    <xf numFmtId="178" fontId="6" fillId="0" borderId="43" xfId="0" applyNumberFormat="1" applyFont="1" applyBorder="1" applyAlignment="1">
      <alignment horizontal="right" vertical="center"/>
    </xf>
    <xf numFmtId="176" fontId="21" fillId="4" borderId="16" xfId="0" applyNumberFormat="1" applyFont="1" applyFill="1" applyBorder="1" applyAlignment="1">
      <alignment horizontal="right" vertical="center"/>
    </xf>
    <xf numFmtId="176" fontId="21" fillId="4" borderId="5" xfId="0" applyNumberFormat="1" applyFont="1" applyFill="1" applyBorder="1" applyAlignment="1">
      <alignment horizontal="right" vertical="center"/>
    </xf>
    <xf numFmtId="0" fontId="20" fillId="0" borderId="11" xfId="0" applyFont="1" applyBorder="1" applyAlignment="1">
      <alignment horizontal="left" vertical="center" shrinkToFit="1"/>
    </xf>
    <xf numFmtId="0" fontId="20" fillId="0" borderId="57" xfId="0" applyFont="1" applyBorder="1" applyAlignment="1">
      <alignment horizontal="left" vertical="center" shrinkToFit="1"/>
    </xf>
    <xf numFmtId="0" fontId="6" fillId="0" borderId="78" xfId="0" applyFont="1" applyBorder="1" applyAlignment="1">
      <alignment horizontal="center" vertical="center" textRotation="255"/>
    </xf>
    <xf numFmtId="0" fontId="6" fillId="0" borderId="37" xfId="0" applyFont="1" applyBorder="1" applyAlignment="1">
      <alignment horizontal="center" vertical="center" textRotation="255"/>
    </xf>
    <xf numFmtId="0" fontId="6" fillId="0" borderId="38" xfId="0" applyFont="1" applyBorder="1" applyAlignment="1">
      <alignment horizontal="center" vertical="center" textRotation="255"/>
    </xf>
    <xf numFmtId="0" fontId="6" fillId="0" borderId="88" xfId="0" applyFont="1" applyBorder="1" applyAlignment="1">
      <alignment horizontal="center" vertical="center" shrinkToFit="1"/>
    </xf>
    <xf numFmtId="0" fontId="6" fillId="0" borderId="89" xfId="0" applyFont="1" applyBorder="1" applyAlignment="1">
      <alignment horizontal="center" vertical="center" shrinkToFit="1"/>
    </xf>
    <xf numFmtId="0" fontId="17" fillId="0" borderId="49" xfId="0" applyFont="1" applyBorder="1" applyAlignment="1">
      <alignment horizontal="center" vertical="center"/>
    </xf>
    <xf numFmtId="0" fontId="17" fillId="0" borderId="51" xfId="0" applyFont="1" applyBorder="1" applyAlignment="1">
      <alignment horizontal="center" vertical="center"/>
    </xf>
    <xf numFmtId="0" fontId="17" fillId="0" borderId="35" xfId="0" applyFont="1" applyBorder="1" applyAlignment="1">
      <alignment horizontal="center" vertical="center"/>
    </xf>
    <xf numFmtId="0" fontId="20" fillId="0" borderId="50" xfId="0" applyFont="1" applyBorder="1" applyAlignment="1">
      <alignment horizontal="left" vertical="center" wrapText="1"/>
    </xf>
    <xf numFmtId="0" fontId="20" fillId="0" borderId="11" xfId="0" applyFont="1" applyBorder="1" applyAlignment="1">
      <alignment horizontal="left" vertical="center" wrapText="1"/>
    </xf>
    <xf numFmtId="0" fontId="21" fillId="0" borderId="50" xfId="0" applyFont="1" applyBorder="1" applyAlignment="1">
      <alignment horizontal="left" vertical="center" wrapText="1"/>
    </xf>
    <xf numFmtId="0" fontId="21" fillId="0" borderId="11" xfId="0" applyFont="1" applyBorder="1" applyAlignment="1">
      <alignment horizontal="left" vertical="center" wrapText="1"/>
    </xf>
    <xf numFmtId="0" fontId="6" fillId="0" borderId="85" xfId="0" applyFont="1" applyBorder="1" applyAlignment="1">
      <alignment horizontal="center" vertical="center"/>
    </xf>
    <xf numFmtId="0" fontId="6" fillId="0" borderId="86" xfId="0" applyFont="1" applyBorder="1" applyAlignment="1">
      <alignment horizontal="center" vertical="center"/>
    </xf>
    <xf numFmtId="0" fontId="17" fillId="0" borderId="11" xfId="0" applyFont="1" applyBorder="1" applyAlignment="1">
      <alignment horizontal="center" vertical="center"/>
    </xf>
    <xf numFmtId="0" fontId="6" fillId="0" borderId="90"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17" xfId="0" applyFont="1" applyBorder="1" applyAlignment="1">
      <alignment horizontal="center" vertical="center"/>
    </xf>
    <xf numFmtId="0" fontId="6" fillId="0" borderId="80" xfId="0" applyFont="1" applyBorder="1" applyAlignment="1">
      <alignment horizontal="center" vertical="center" textRotation="255"/>
    </xf>
    <xf numFmtId="0" fontId="6" fillId="0" borderId="50" xfId="0" applyFont="1" applyBorder="1" applyAlignment="1">
      <alignment horizontal="center" vertical="center" textRotation="255"/>
    </xf>
    <xf numFmtId="0" fontId="0" fillId="0" borderId="0" xfId="0" applyAlignment="1">
      <alignment horizontal="center" vertical="center"/>
    </xf>
    <xf numFmtId="0" fontId="21" fillId="0" borderId="50" xfId="0" applyFont="1" applyBorder="1" applyAlignment="1">
      <alignment vertical="center" wrapText="1"/>
    </xf>
    <xf numFmtId="0" fontId="21" fillId="0" borderId="11" xfId="0" applyFont="1" applyBorder="1" applyAlignment="1">
      <alignment vertical="center" wrapText="1"/>
    </xf>
    <xf numFmtId="0" fontId="17" fillId="0" borderId="11" xfId="0" applyFont="1" applyBorder="1" applyAlignment="1">
      <alignment horizontal="center" vertical="center" wrapText="1"/>
    </xf>
    <xf numFmtId="0" fontId="6" fillId="0" borderId="78"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80" xfId="0" applyFont="1" applyBorder="1" applyAlignment="1">
      <alignment horizontal="center" vertical="center" wrapText="1"/>
    </xf>
    <xf numFmtId="0" fontId="21" fillId="0" borderId="80" xfId="0" applyFont="1" applyBorder="1" applyAlignment="1">
      <alignment horizontal="left" vertical="center" wrapText="1"/>
    </xf>
    <xf numFmtId="0" fontId="21" fillId="0" borderId="16" xfId="0" applyFont="1" applyBorder="1" applyAlignment="1">
      <alignment horizontal="left" vertical="center" wrapText="1"/>
    </xf>
    <xf numFmtId="0" fontId="17" fillId="0" borderId="67" xfId="0" applyFont="1" applyBorder="1" applyAlignment="1">
      <alignment horizontal="left" vertical="center" wrapText="1"/>
    </xf>
    <xf numFmtId="0" fontId="17" fillId="0" borderId="82" xfId="0" applyFont="1" applyBorder="1" applyAlignment="1">
      <alignment horizontal="left" vertical="center" wrapText="1"/>
    </xf>
    <xf numFmtId="0" fontId="17" fillId="0" borderId="68" xfId="0" applyFont="1" applyBorder="1" applyAlignment="1">
      <alignment horizontal="left" vertical="center" wrapText="1"/>
    </xf>
    <xf numFmtId="0" fontId="17" fillId="0" borderId="49" xfId="0" applyFont="1" applyBorder="1" applyAlignment="1">
      <alignment horizontal="left" vertical="center" wrapText="1"/>
    </xf>
    <xf numFmtId="0" fontId="17" fillId="0" borderId="51" xfId="0" applyFont="1" applyBorder="1" applyAlignment="1">
      <alignment horizontal="left" vertical="center" wrapText="1"/>
    </xf>
    <xf numFmtId="0" fontId="17" fillId="0" borderId="35" xfId="0" applyFont="1" applyBorder="1" applyAlignment="1">
      <alignment horizontal="left" vertical="center" wrapText="1"/>
    </xf>
    <xf numFmtId="0" fontId="17" fillId="0" borderId="16" xfId="0" applyFont="1" applyBorder="1" applyAlignment="1">
      <alignment horizontal="center" vertical="center" wrapText="1"/>
    </xf>
    <xf numFmtId="0" fontId="17" fillId="0" borderId="49" xfId="0" applyFont="1" applyBorder="1" applyAlignment="1">
      <alignment horizontal="left" vertical="center"/>
    </xf>
    <xf numFmtId="0" fontId="17" fillId="0" borderId="51" xfId="0" applyFont="1" applyBorder="1" applyAlignment="1">
      <alignment horizontal="left" vertical="center"/>
    </xf>
    <xf numFmtId="0" fontId="17" fillId="0" borderId="35" xfId="0" applyFont="1" applyBorder="1" applyAlignment="1">
      <alignment horizontal="left" vertical="center"/>
    </xf>
    <xf numFmtId="0" fontId="21" fillId="0" borderId="48" xfId="0" applyFont="1" applyBorder="1" applyAlignment="1">
      <alignment vertical="center" wrapText="1"/>
    </xf>
    <xf numFmtId="0" fontId="21" fillId="0" borderId="51" xfId="0" applyFont="1" applyBorder="1" applyAlignment="1">
      <alignment vertical="center" wrapText="1"/>
    </xf>
    <xf numFmtId="0" fontId="21" fillId="0" borderId="35" xfId="0" applyFont="1" applyBorder="1" applyAlignment="1">
      <alignment vertical="center" wrapText="1"/>
    </xf>
    <xf numFmtId="0" fontId="17" fillId="0" borderId="50" xfId="0" applyFont="1" applyBorder="1" applyAlignment="1">
      <alignment horizontal="center" vertical="center" textRotation="255"/>
    </xf>
    <xf numFmtId="0" fontId="17" fillId="0" borderId="52" xfId="0" applyFont="1" applyBorder="1" applyAlignment="1">
      <alignment horizontal="center" vertical="center" textRotation="255"/>
    </xf>
    <xf numFmtId="0" fontId="21" fillId="0" borderId="37" xfId="0" applyFont="1" applyBorder="1" applyAlignment="1">
      <alignment horizontal="left" vertical="center" wrapText="1"/>
    </xf>
    <xf numFmtId="0" fontId="21" fillId="0" borderId="29" xfId="0" applyFont="1" applyBorder="1" applyAlignment="1">
      <alignment horizontal="left" vertical="center" wrapText="1"/>
    </xf>
    <xf numFmtId="0" fontId="21" fillId="0" borderId="78" xfId="0" applyFont="1" applyBorder="1" applyAlignment="1">
      <alignment horizontal="left" vertical="center"/>
    </xf>
    <xf numFmtId="0" fontId="21" fillId="0" borderId="10" xfId="0" applyFont="1" applyBorder="1" applyAlignment="1">
      <alignment horizontal="left" vertical="center"/>
    </xf>
    <xf numFmtId="0" fontId="21" fillId="0" borderId="11" xfId="0" applyFont="1" applyBorder="1" applyAlignment="1">
      <alignment horizontal="left" vertical="center"/>
    </xf>
    <xf numFmtId="0" fontId="17" fillId="0" borderId="49" xfId="0" applyFont="1" applyBorder="1" applyAlignment="1">
      <alignment horizontal="center" vertical="center" wrapText="1"/>
    </xf>
    <xf numFmtId="0" fontId="17" fillId="0" borderId="35"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50" xfId="0" applyFont="1" applyBorder="1" applyAlignment="1">
      <alignment vertical="center" wrapText="1"/>
    </xf>
    <xf numFmtId="0" fontId="17" fillId="0" borderId="6" xfId="0" applyFont="1" applyBorder="1" applyAlignment="1">
      <alignment horizontal="center" vertical="center"/>
    </xf>
    <xf numFmtId="0" fontId="17" fillId="0" borderId="10" xfId="0" applyFont="1" applyBorder="1" applyAlignment="1">
      <alignment horizontal="left" vertical="center"/>
    </xf>
    <xf numFmtId="0" fontId="17" fillId="0" borderId="11" xfId="0" applyFont="1" applyBorder="1" applyAlignment="1">
      <alignment horizontal="left" vertical="center"/>
    </xf>
    <xf numFmtId="0" fontId="17" fillId="0" borderId="10" xfId="0" applyFont="1" applyBorder="1" applyAlignment="1">
      <alignment horizontal="left" vertical="center" wrapText="1"/>
    </xf>
    <xf numFmtId="0" fontId="17" fillId="0" borderId="29" xfId="0" applyFont="1" applyBorder="1" applyAlignment="1">
      <alignment horizontal="left" vertical="center" wrapText="1"/>
    </xf>
    <xf numFmtId="0" fontId="17" fillId="0" borderId="16" xfId="0" applyFont="1" applyBorder="1" applyAlignment="1">
      <alignment horizontal="left" vertical="center" wrapText="1"/>
    </xf>
    <xf numFmtId="0" fontId="17" fillId="0" borderId="10" xfId="0" applyFont="1" applyBorder="1" applyAlignment="1">
      <alignment horizontal="center" vertical="center" wrapText="1"/>
    </xf>
    <xf numFmtId="0" fontId="6" fillId="0" borderId="48" xfId="0" applyFont="1" applyBorder="1" applyAlignment="1">
      <alignment horizontal="center" vertical="center" textRotation="255"/>
    </xf>
    <xf numFmtId="0" fontId="20" fillId="0" borderId="11" xfId="0" applyFont="1" applyBorder="1" applyAlignment="1">
      <alignment horizontal="left" vertical="center"/>
    </xf>
    <xf numFmtId="0" fontId="21" fillId="0" borderId="52" xfId="0" applyFont="1" applyBorder="1" applyAlignment="1">
      <alignment horizontal="left" vertical="center" wrapText="1"/>
    </xf>
    <xf numFmtId="0" fontId="21" fillId="0" borderId="6" xfId="0" applyFont="1" applyBorder="1" applyAlignment="1">
      <alignment horizontal="left" vertical="center" wrapText="1"/>
    </xf>
    <xf numFmtId="0" fontId="20" fillId="0" borderId="10" xfId="0" applyFont="1" applyBorder="1" applyAlignment="1">
      <alignment horizontal="left" vertical="center" wrapText="1"/>
    </xf>
    <xf numFmtId="0" fontId="21" fillId="0" borderId="87" xfId="0" applyFont="1" applyBorder="1">
      <alignment vertical="center"/>
    </xf>
    <xf numFmtId="0" fontId="21" fillId="0" borderId="13" xfId="0" applyFont="1" applyBorder="1">
      <alignment vertical="center"/>
    </xf>
    <xf numFmtId="0" fontId="21" fillId="0" borderId="108" xfId="0" applyFont="1" applyBorder="1">
      <alignment vertical="center"/>
    </xf>
    <xf numFmtId="0" fontId="21" fillId="0" borderId="66" xfId="0" applyFont="1" applyBorder="1">
      <alignment vertical="center"/>
    </xf>
    <xf numFmtId="0" fontId="20" fillId="0" borderId="29" xfId="0" applyFont="1" applyBorder="1" applyAlignment="1">
      <alignment horizontal="left" vertical="center"/>
    </xf>
    <xf numFmtId="0" fontId="20" fillId="0" borderId="78" xfId="0" applyFont="1" applyBorder="1" applyAlignment="1">
      <alignment horizontal="left" vertical="center" wrapText="1"/>
    </xf>
    <xf numFmtId="0" fontId="6" fillId="0" borderId="49" xfId="0" applyFont="1" applyBorder="1" applyAlignment="1">
      <alignment horizontal="left" vertical="center" wrapText="1"/>
    </xf>
    <xf numFmtId="0" fontId="6" fillId="0" borderId="35" xfId="0" applyFont="1" applyBorder="1" applyAlignment="1">
      <alignment horizontal="left" vertical="center" wrapText="1"/>
    </xf>
    <xf numFmtId="0" fontId="1" fillId="0" borderId="94" xfId="6" applyBorder="1" applyAlignment="1">
      <alignment horizontal="center" vertical="center" textRotation="255"/>
    </xf>
    <xf numFmtId="0" fontId="1" fillId="0" borderId="95" xfId="6" applyBorder="1" applyAlignment="1">
      <alignment horizontal="center" vertical="center" textRotation="255"/>
    </xf>
    <xf numFmtId="0" fontId="1" fillId="0" borderId="65" xfId="6" applyBorder="1" applyAlignment="1">
      <alignment horizontal="center" vertical="center" textRotation="255"/>
    </xf>
    <xf numFmtId="0" fontId="1" fillId="0" borderId="83" xfId="6" applyBorder="1" applyAlignment="1">
      <alignment horizontal="left" vertical="center"/>
    </xf>
    <xf numFmtId="0" fontId="1" fillId="0" borderId="92" xfId="6" applyBorder="1" applyAlignment="1">
      <alignment horizontal="left" vertical="center"/>
    </xf>
    <xf numFmtId="0" fontId="1" fillId="0" borderId="49" xfId="6" applyBorder="1" applyAlignment="1">
      <alignment horizontal="left" vertical="center"/>
    </xf>
    <xf numFmtId="0" fontId="1" fillId="0" borderId="60" xfId="6" applyBorder="1" applyAlignment="1">
      <alignment horizontal="left" vertical="center"/>
    </xf>
    <xf numFmtId="0" fontId="1" fillId="0" borderId="75" xfId="6" applyBorder="1" applyAlignment="1">
      <alignment horizontal="center" vertical="center"/>
    </xf>
    <xf numFmtId="0" fontId="1" fillId="0" borderId="76" xfId="6" applyBorder="1" applyAlignment="1">
      <alignment horizontal="center" vertical="center"/>
    </xf>
    <xf numFmtId="0" fontId="1" fillId="0" borderId="47" xfId="6" applyBorder="1" applyAlignment="1">
      <alignment horizontal="center" vertical="center"/>
    </xf>
    <xf numFmtId="0" fontId="1" fillId="0" borderId="48" xfId="6" applyBorder="1" applyAlignment="1">
      <alignment horizontal="left" vertical="center"/>
    </xf>
    <xf numFmtId="0" fontId="1" fillId="0" borderId="51" xfId="6" applyBorder="1" applyAlignment="1">
      <alignment horizontal="left" vertical="center"/>
    </xf>
    <xf numFmtId="0" fontId="1" fillId="0" borderId="90" xfId="6" applyBorder="1" applyAlignment="1">
      <alignment horizontal="center" vertical="center"/>
    </xf>
    <xf numFmtId="0" fontId="1" fillId="0" borderId="42" xfId="6" applyBorder="1" applyAlignment="1">
      <alignment horizontal="center" vertical="center"/>
    </xf>
    <xf numFmtId="0" fontId="1" fillId="0" borderId="88" xfId="6" applyBorder="1" applyAlignment="1">
      <alignment horizontal="center" vertical="center"/>
    </xf>
    <xf numFmtId="0" fontId="1" fillId="0" borderId="74" xfId="6" applyBorder="1" applyAlignment="1">
      <alignment horizontal="center" vertical="center"/>
    </xf>
    <xf numFmtId="0" fontId="1" fillId="0" borderId="0" xfId="6" applyAlignment="1">
      <alignment horizontal="center" vertical="center"/>
    </xf>
    <xf numFmtId="0" fontId="1" fillId="0" borderId="93" xfId="6" applyBorder="1" applyAlignment="1">
      <alignment horizontal="center" vertical="center"/>
    </xf>
    <xf numFmtId="0" fontId="1" fillId="0" borderId="33" xfId="6" applyBorder="1" applyAlignment="1">
      <alignment horizontal="center" vertical="center"/>
    </xf>
    <xf numFmtId="0" fontId="1" fillId="0" borderId="55" xfId="6" applyBorder="1" applyAlignment="1">
      <alignment horizontal="center" vertical="center"/>
    </xf>
    <xf numFmtId="0" fontId="1" fillId="0" borderId="62" xfId="6" applyBorder="1" applyAlignment="1">
      <alignment horizontal="center" vertical="center"/>
    </xf>
    <xf numFmtId="0" fontId="0" fillId="0" borderId="80" xfId="6" applyFont="1" applyBorder="1" applyAlignment="1">
      <alignment horizontal="left" vertical="center"/>
    </xf>
    <xf numFmtId="0" fontId="1" fillId="0" borderId="16" xfId="6" applyBorder="1" applyAlignment="1">
      <alignment horizontal="left" vertical="center"/>
    </xf>
    <xf numFmtId="0" fontId="1" fillId="0" borderId="21" xfId="6" applyBorder="1" applyAlignment="1">
      <alignment horizontal="left" vertical="center"/>
    </xf>
    <xf numFmtId="0" fontId="0" fillId="0" borderId="75" xfId="6" applyFont="1" applyBorder="1" applyAlignment="1">
      <alignment horizontal="left" vertical="center"/>
    </xf>
    <xf numFmtId="0" fontId="1" fillId="0" borderId="76" xfId="6" applyBorder="1" applyAlignment="1">
      <alignment horizontal="left" vertical="center"/>
    </xf>
    <xf numFmtId="0" fontId="1" fillId="0" borderId="47" xfId="6" applyBorder="1" applyAlignment="1">
      <alignment horizontal="left" vertical="center"/>
    </xf>
    <xf numFmtId="0" fontId="0" fillId="0" borderId="74" xfId="6" applyFont="1" applyBorder="1" applyAlignment="1">
      <alignment horizontal="left" vertical="center" shrinkToFit="1"/>
    </xf>
    <xf numFmtId="0" fontId="1" fillId="0" borderId="0" xfId="6" applyAlignment="1">
      <alignment horizontal="left" vertical="center" shrinkToFit="1"/>
    </xf>
    <xf numFmtId="0" fontId="1" fillId="0" borderId="93" xfId="6" applyBorder="1" applyAlignment="1">
      <alignment horizontal="left" vertical="center" shrinkToFit="1"/>
    </xf>
    <xf numFmtId="0" fontId="3" fillId="0" borderId="83" xfId="6" applyFont="1" applyBorder="1" applyAlignment="1">
      <alignment horizontal="left" vertical="center" shrinkToFit="1"/>
    </xf>
    <xf numFmtId="0" fontId="3" fillId="0" borderId="84" xfId="6" applyFont="1" applyBorder="1" applyAlignment="1">
      <alignment horizontal="left" vertical="center" shrinkToFit="1"/>
    </xf>
    <xf numFmtId="0" fontId="3" fillId="0" borderId="92" xfId="6" applyFont="1" applyBorder="1" applyAlignment="1">
      <alignment horizontal="left" vertical="center" shrinkToFit="1"/>
    </xf>
    <xf numFmtId="0" fontId="0" fillId="0" borderId="77" xfId="6" applyFont="1" applyBorder="1" applyAlignment="1">
      <alignment horizontal="left" vertical="center" shrinkToFit="1"/>
    </xf>
    <xf numFmtId="0" fontId="1" fillId="0" borderId="28" xfId="6" applyBorder="1" applyAlignment="1">
      <alignment horizontal="left" vertical="center" shrinkToFit="1"/>
    </xf>
    <xf numFmtId="0" fontId="1" fillId="0" borderId="34" xfId="6" applyBorder="1" applyAlignment="1">
      <alignment horizontal="left" vertical="center" shrinkToFit="1"/>
    </xf>
    <xf numFmtId="38" fontId="1" fillId="0" borderId="55" xfId="2" applyFont="1" applyBorder="1" applyAlignment="1">
      <alignment horizontal="right" vertical="center"/>
    </xf>
    <xf numFmtId="0" fontId="0" fillId="0" borderId="60" xfId="0" applyBorder="1" applyAlignment="1">
      <alignment horizontal="left" vertical="center"/>
    </xf>
    <xf numFmtId="0" fontId="0" fillId="0" borderId="48" xfId="6" applyFont="1" applyBorder="1" applyAlignment="1">
      <alignment horizontal="left" vertical="center"/>
    </xf>
    <xf numFmtId="0" fontId="0" fillId="0" borderId="100" xfId="6" applyFont="1" applyBorder="1" applyAlignment="1">
      <alignment horizontal="left" vertical="center"/>
    </xf>
    <xf numFmtId="0" fontId="1" fillId="0" borderId="101" xfId="6" applyBorder="1" applyAlignment="1">
      <alignment horizontal="left" vertical="center"/>
    </xf>
    <xf numFmtId="0" fontId="1" fillId="0" borderId="102" xfId="6" applyBorder="1" applyAlignment="1">
      <alignment horizontal="left" vertical="center"/>
    </xf>
    <xf numFmtId="0" fontId="0" fillId="0" borderId="86" xfId="6" applyFont="1" applyBorder="1" applyAlignment="1">
      <alignment horizontal="center" vertical="center" wrapText="1"/>
    </xf>
    <xf numFmtId="0" fontId="1" fillId="0" borderId="40" xfId="6" applyBorder="1" applyAlignment="1">
      <alignment horizontal="center" vertical="center"/>
    </xf>
    <xf numFmtId="0" fontId="1" fillId="0" borderId="90" xfId="6" applyBorder="1" applyAlignment="1">
      <alignment horizontal="left" vertical="center"/>
    </xf>
    <xf numFmtId="0" fontId="1" fillId="0" borderId="42" xfId="6" applyBorder="1" applyAlignment="1">
      <alignment horizontal="left" vertical="center"/>
    </xf>
    <xf numFmtId="0" fontId="1" fillId="0" borderId="88" xfId="6" applyBorder="1" applyAlignment="1">
      <alignment horizontal="left" vertical="center"/>
    </xf>
    <xf numFmtId="0" fontId="0" fillId="0" borderId="96" xfId="6" applyFont="1" applyBorder="1" applyAlignment="1">
      <alignment horizontal="center" vertical="center" wrapText="1"/>
    </xf>
    <xf numFmtId="0" fontId="0" fillId="0" borderId="38" xfId="6" applyFont="1" applyBorder="1" applyAlignment="1">
      <alignment horizontal="center" vertical="center" wrapText="1"/>
    </xf>
    <xf numFmtId="0" fontId="0" fillId="0" borderId="45" xfId="6" applyFont="1" applyBorder="1" applyAlignment="1">
      <alignment horizontal="center" vertical="center" wrapText="1"/>
    </xf>
    <xf numFmtId="0" fontId="0" fillId="0" borderId="57" xfId="6" applyFont="1" applyBorder="1" applyAlignment="1">
      <alignment horizontal="center" vertical="center" wrapText="1"/>
    </xf>
    <xf numFmtId="0" fontId="0" fillId="0" borderId="97" xfId="6" applyFont="1" applyBorder="1" applyAlignment="1">
      <alignment horizontal="center" vertical="center" wrapText="1"/>
    </xf>
    <xf numFmtId="0" fontId="0" fillId="0" borderId="58" xfId="6" applyFont="1" applyBorder="1" applyAlignment="1">
      <alignment horizontal="center" vertical="center" wrapText="1"/>
    </xf>
    <xf numFmtId="0" fontId="1" fillId="0" borderId="103" xfId="6" applyBorder="1" applyAlignment="1">
      <alignment horizontal="center" vertical="center" wrapText="1"/>
    </xf>
    <xf numFmtId="0" fontId="1" fillId="0" borderId="101" xfId="6" applyBorder="1" applyAlignment="1">
      <alignment horizontal="center" vertical="center" wrapText="1"/>
    </xf>
    <xf numFmtId="0" fontId="1" fillId="0" borderId="104" xfId="6" applyBorder="1" applyAlignment="1">
      <alignment horizontal="center" vertical="center" wrapText="1"/>
    </xf>
    <xf numFmtId="0" fontId="1" fillId="0" borderId="75" xfId="6" applyBorder="1" applyAlignment="1">
      <alignment horizontal="left" vertical="center"/>
    </xf>
    <xf numFmtId="0" fontId="10" fillId="0" borderId="0" xfId="6" applyFont="1" applyAlignment="1">
      <alignment horizontal="center" vertical="center"/>
    </xf>
    <xf numFmtId="0" fontId="1" fillId="0" borderId="41" xfId="6" applyBorder="1" applyAlignment="1">
      <alignment horizontal="center" vertical="center"/>
    </xf>
    <xf numFmtId="0" fontId="1" fillId="0" borderId="85" xfId="6" applyBorder="1" applyAlignment="1">
      <alignment horizontal="center" vertical="center" wrapText="1"/>
    </xf>
    <xf numFmtId="0" fontId="1" fillId="0" borderId="42" xfId="6" applyBorder="1" applyAlignment="1">
      <alignment horizontal="center" vertical="center" wrapText="1"/>
    </xf>
    <xf numFmtId="0" fontId="1" fillId="0" borderId="86" xfId="6" applyBorder="1" applyAlignment="1">
      <alignment horizontal="center" vertical="center" wrapText="1"/>
    </xf>
    <xf numFmtId="0" fontId="0" fillId="0" borderId="49" xfId="6" applyFont="1" applyBorder="1" applyAlignment="1">
      <alignment horizontal="left" vertical="center" shrinkToFit="1"/>
    </xf>
    <xf numFmtId="0" fontId="1" fillId="0" borderId="60" xfId="6" applyBorder="1" applyAlignment="1">
      <alignment horizontal="left" vertical="center" shrinkToFit="1"/>
    </xf>
    <xf numFmtId="0" fontId="1" fillId="0" borderId="98" xfId="6" applyBorder="1" applyAlignment="1">
      <alignment horizontal="left" vertical="center"/>
    </xf>
    <xf numFmtId="0" fontId="1" fillId="0" borderId="82" xfId="6" applyBorder="1" applyAlignment="1">
      <alignment horizontal="left" vertical="center"/>
    </xf>
    <xf numFmtId="0" fontId="1" fillId="0" borderId="99" xfId="6" applyBorder="1" applyAlignment="1">
      <alignment horizontal="left" vertical="center"/>
    </xf>
    <xf numFmtId="0" fontId="1" fillId="0" borderId="55" xfId="6" applyBorder="1" applyAlignment="1">
      <alignment horizontal="right"/>
    </xf>
    <xf numFmtId="0" fontId="0" fillId="0" borderId="49" xfId="6" applyFont="1" applyBorder="1" applyAlignment="1">
      <alignment horizontal="left" vertical="center"/>
    </xf>
    <xf numFmtId="0" fontId="1" fillId="0" borderId="91" xfId="6" applyBorder="1" applyAlignment="1">
      <alignment horizontal="left" vertical="center"/>
    </xf>
    <xf numFmtId="0" fontId="1" fillId="0" borderId="84" xfId="6" applyBorder="1" applyAlignment="1">
      <alignment horizontal="left" vertical="center"/>
    </xf>
    <xf numFmtId="0" fontId="0" fillId="0" borderId="92" xfId="0" applyBorder="1" applyAlignment="1">
      <alignment horizontal="left" vertical="center"/>
    </xf>
    <xf numFmtId="0" fontId="0" fillId="0" borderId="83" xfId="6" applyFont="1" applyBorder="1" applyAlignment="1">
      <alignment horizontal="left" vertical="center" shrinkToFit="1"/>
    </xf>
    <xf numFmtId="0" fontId="0" fillId="0" borderId="84" xfId="6" applyFont="1" applyBorder="1" applyAlignment="1">
      <alignment horizontal="left" vertical="center" shrinkToFit="1"/>
    </xf>
    <xf numFmtId="0" fontId="0" fillId="0" borderId="92" xfId="6" applyFont="1" applyBorder="1" applyAlignment="1">
      <alignment horizontal="left" vertical="center" shrinkToFit="1"/>
    </xf>
    <xf numFmtId="0" fontId="0" fillId="0" borderId="83" xfId="0" applyBorder="1" applyAlignment="1">
      <alignment horizontal="left" vertical="center"/>
    </xf>
    <xf numFmtId="0" fontId="0" fillId="0" borderId="84" xfId="0" applyBorder="1" applyAlignment="1">
      <alignment horizontal="left" vertical="center"/>
    </xf>
    <xf numFmtId="0" fontId="0" fillId="0" borderId="71" xfId="0" applyBorder="1" applyAlignment="1">
      <alignment horizontal="left" vertical="center"/>
    </xf>
    <xf numFmtId="0" fontId="5" fillId="0" borderId="49" xfId="0" applyFont="1" applyBorder="1" applyAlignment="1">
      <alignment horizontal="left" vertical="center" wrapText="1"/>
    </xf>
    <xf numFmtId="0" fontId="5" fillId="0" borderId="51" xfId="0" applyFont="1" applyBorder="1" applyAlignment="1">
      <alignment horizontal="left" vertical="center" wrapText="1"/>
    </xf>
    <xf numFmtId="0" fontId="5" fillId="0" borderId="35" xfId="0" applyFont="1" applyBorder="1" applyAlignment="1">
      <alignment horizontal="left" vertical="center" wrapText="1"/>
    </xf>
    <xf numFmtId="0" fontId="0" fillId="0" borderId="49" xfId="0" applyBorder="1" applyAlignment="1">
      <alignment horizontal="left" vertical="center" shrinkToFit="1"/>
    </xf>
    <xf numFmtId="0" fontId="0" fillId="0" borderId="51" xfId="0" applyBorder="1" applyAlignment="1">
      <alignment horizontal="left" vertical="center" shrinkToFit="1"/>
    </xf>
    <xf numFmtId="0" fontId="0" fillId="0" borderId="35" xfId="0" applyBorder="1" applyAlignment="1">
      <alignment horizontal="left" vertical="center" shrinkToFit="1"/>
    </xf>
    <xf numFmtId="0" fontId="6" fillId="0" borderId="128" xfId="0" applyFont="1" applyBorder="1" applyAlignment="1">
      <alignment horizontal="left" vertical="center" shrinkToFit="1"/>
    </xf>
    <xf numFmtId="0" fontId="6" fillId="0" borderId="129" xfId="0" applyFont="1" applyBorder="1" applyAlignment="1">
      <alignment horizontal="left" vertical="center" shrinkToFit="1"/>
    </xf>
    <xf numFmtId="0" fontId="0" fillId="0" borderId="10" xfId="0" applyBorder="1" applyAlignment="1">
      <alignment horizontal="left" vertical="center"/>
    </xf>
    <xf numFmtId="0" fontId="0" fillId="0" borderId="29" xfId="0" applyBorder="1" applyAlignment="1">
      <alignment horizontal="left" vertical="center"/>
    </xf>
    <xf numFmtId="0" fontId="0" fillId="0" borderId="21" xfId="0" applyBorder="1" applyAlignment="1">
      <alignment horizontal="left" vertical="center"/>
    </xf>
    <xf numFmtId="0" fontId="0" fillId="0" borderId="24" xfId="0" applyBorder="1" applyAlignment="1">
      <alignment horizontal="left" vertical="center"/>
    </xf>
    <xf numFmtId="0" fontId="0" fillId="0" borderId="17" xfId="0" applyBorder="1" applyAlignment="1">
      <alignment horizontal="left" vertical="center"/>
    </xf>
    <xf numFmtId="0" fontId="0" fillId="0" borderId="11" xfId="0" applyBorder="1" applyAlignment="1">
      <alignment horizontal="left" vertical="center" wrapText="1"/>
    </xf>
    <xf numFmtId="0" fontId="0" fillId="0" borderId="1" xfId="0" applyBorder="1" applyAlignment="1">
      <alignment horizontal="left" vertical="center" shrinkToFit="1"/>
    </xf>
    <xf numFmtId="0" fontId="0" fillId="0" borderId="128" xfId="0" applyBorder="1" applyAlignment="1">
      <alignment horizontal="left" vertical="center" shrinkToFit="1"/>
    </xf>
    <xf numFmtId="0" fontId="0" fillId="0" borderId="129" xfId="0" applyBorder="1" applyAlignment="1">
      <alignment horizontal="left" vertical="center" shrinkToFit="1"/>
    </xf>
    <xf numFmtId="0" fontId="0" fillId="0" borderId="85" xfId="0" applyBorder="1" applyAlignment="1">
      <alignment horizontal="center" vertical="center" wrapText="1"/>
    </xf>
    <xf numFmtId="0" fontId="0" fillId="0" borderId="88" xfId="0" applyBorder="1" applyAlignment="1">
      <alignment horizontal="center" vertical="center" wrapText="1"/>
    </xf>
    <xf numFmtId="0" fontId="0" fillId="0" borderId="21" xfId="0" applyBorder="1" applyAlignment="1">
      <alignment horizontal="center" vertical="center" wrapText="1"/>
    </xf>
    <xf numFmtId="0" fontId="0" fillId="0" borderId="89" xfId="0" applyBorder="1" applyAlignment="1">
      <alignment horizontal="center" vertical="center" wrapText="1"/>
    </xf>
    <xf numFmtId="0" fontId="0" fillId="0" borderId="28" xfId="0" applyBorder="1" applyAlignment="1">
      <alignment horizontal="center" vertical="center"/>
    </xf>
    <xf numFmtId="0" fontId="0" fillId="0" borderId="11" xfId="0" applyBorder="1" applyAlignment="1">
      <alignment horizontal="center" vertical="center"/>
    </xf>
    <xf numFmtId="0" fontId="0" fillId="0" borderId="77" xfId="0" applyBorder="1" applyAlignment="1">
      <alignment horizontal="center" vertical="center"/>
    </xf>
    <xf numFmtId="0" fontId="0" fillId="0" borderId="50" xfId="0" applyBorder="1" applyAlignment="1">
      <alignment horizontal="center" vertical="center"/>
    </xf>
    <xf numFmtId="0" fontId="0" fillId="0" borderId="52" xfId="0" applyBorder="1" applyAlignment="1">
      <alignment horizontal="center" vertical="center"/>
    </xf>
    <xf numFmtId="0" fontId="0" fillId="0" borderId="6" xfId="0" applyBorder="1" applyAlignment="1">
      <alignment horizontal="center" vertical="center"/>
    </xf>
    <xf numFmtId="0" fontId="0" fillId="0" borderId="86" xfId="0" applyBorder="1" applyAlignment="1">
      <alignment horizontal="center" vertical="center" wrapText="1"/>
    </xf>
    <xf numFmtId="0" fontId="0" fillId="0" borderId="17" xfId="0" applyBorder="1" applyAlignment="1">
      <alignment horizontal="center" vertical="center" wrapText="1"/>
    </xf>
    <xf numFmtId="0" fontId="0" fillId="0" borderId="118" xfId="0" applyBorder="1" applyAlignment="1">
      <alignment horizontal="center" vertical="center" textRotation="255"/>
    </xf>
    <xf numFmtId="0" fontId="0" fillId="0" borderId="37" xfId="0" applyBorder="1" applyAlignment="1">
      <alignment horizontal="center" vertical="center" textRotation="255"/>
    </xf>
    <xf numFmtId="0" fontId="0" fillId="0" borderId="49" xfId="0" applyBorder="1" applyAlignment="1">
      <alignment horizontal="left" vertical="center"/>
    </xf>
    <xf numFmtId="0" fontId="0" fillId="0" borderId="51" xfId="0" applyBorder="1" applyAlignment="1">
      <alignment horizontal="left" vertical="center"/>
    </xf>
    <xf numFmtId="0" fontId="0" fillId="0" borderId="35" xfId="0" applyBorder="1" applyAlignment="1">
      <alignment horizontal="left" vertical="center"/>
    </xf>
    <xf numFmtId="0" fontId="0" fillId="0" borderId="11" xfId="0" applyBorder="1" applyAlignment="1">
      <alignment horizontal="left" vertical="center" shrinkToFit="1"/>
    </xf>
    <xf numFmtId="0" fontId="0" fillId="0" borderId="103" xfId="0" applyBorder="1" applyAlignment="1">
      <alignment horizontal="left" vertical="center"/>
    </xf>
    <xf numFmtId="0" fontId="0" fillId="0" borderId="101" xfId="0" applyBorder="1" applyAlignment="1">
      <alignment horizontal="left" vertical="center"/>
    </xf>
    <xf numFmtId="0" fontId="0" fillId="0" borderId="104" xfId="0" applyBorder="1" applyAlignment="1">
      <alignment horizontal="left" vertical="center"/>
    </xf>
    <xf numFmtId="0" fontId="0" fillId="0" borderId="21" xfId="0" applyBorder="1" applyAlignment="1">
      <alignment horizontal="left" vertical="center" shrinkToFit="1"/>
    </xf>
    <xf numFmtId="0" fontId="0" fillId="0" borderId="24" xfId="0" applyBorder="1" applyAlignment="1">
      <alignment horizontal="left" vertical="center" shrinkToFit="1"/>
    </xf>
    <xf numFmtId="0" fontId="0" fillId="0" borderId="17" xfId="0" applyBorder="1" applyAlignment="1">
      <alignment horizontal="left" vertical="center" shrinkToFit="1"/>
    </xf>
    <xf numFmtId="0" fontId="0" fillId="0" borderId="20" xfId="0" applyBorder="1" applyAlignment="1">
      <alignment horizontal="left" vertical="center"/>
    </xf>
    <xf numFmtId="0" fontId="0" fillId="0" borderId="40" xfId="0" applyBorder="1" applyAlignment="1">
      <alignment horizontal="left" vertical="center"/>
    </xf>
    <xf numFmtId="0" fontId="0" fillId="0" borderId="67" xfId="0" applyBorder="1" applyAlignment="1">
      <alignment horizontal="left" vertical="center"/>
    </xf>
    <xf numFmtId="0" fontId="0" fillId="0" borderId="68" xfId="0" applyBorder="1" applyAlignment="1">
      <alignment horizontal="left" vertical="center"/>
    </xf>
    <xf numFmtId="0" fontId="0" fillId="0" borderId="96" xfId="0" applyBorder="1" applyAlignment="1">
      <alignment horizontal="center" vertical="center" textRotation="255"/>
    </xf>
    <xf numFmtId="0" fontId="0" fillId="0" borderId="38" xfId="0" applyBorder="1" applyAlignment="1">
      <alignment horizontal="center" vertical="center" textRotation="255"/>
    </xf>
    <xf numFmtId="0" fontId="0" fillId="0" borderId="121" xfId="0" applyBorder="1" applyAlignment="1">
      <alignment horizontal="left" vertical="center"/>
    </xf>
    <xf numFmtId="0" fontId="0" fillId="0" borderId="122" xfId="0" applyBorder="1" applyAlignment="1">
      <alignment horizontal="left" vertical="center"/>
    </xf>
    <xf numFmtId="0" fontId="6" fillId="0" borderId="126" xfId="0" applyFont="1" applyBorder="1" applyAlignment="1">
      <alignment horizontal="left" vertical="center" wrapText="1" shrinkToFit="1"/>
    </xf>
    <xf numFmtId="0" fontId="6" fillId="0" borderId="127" xfId="0" applyFont="1" applyBorder="1" applyAlignment="1">
      <alignment horizontal="left" vertical="center" shrinkToFit="1"/>
    </xf>
    <xf numFmtId="0" fontId="0" fillId="3" borderId="100" xfId="0" applyFill="1" applyBorder="1" applyAlignment="1">
      <alignment horizontal="center" vertical="center" shrinkToFit="1"/>
    </xf>
    <xf numFmtId="0" fontId="0" fillId="0" borderId="102" xfId="0" applyBorder="1" applyAlignment="1">
      <alignment horizontal="center" vertical="center" shrinkToFit="1"/>
    </xf>
    <xf numFmtId="0" fontId="0" fillId="3" borderId="112" xfId="0" applyFill="1" applyBorder="1" applyAlignment="1">
      <alignment horizontal="center" vertical="center" shrinkToFit="1"/>
    </xf>
    <xf numFmtId="0" fontId="0" fillId="3" borderId="97" xfId="0" applyFill="1" applyBorder="1" applyAlignment="1">
      <alignment horizontal="center" vertical="center" shrinkToFit="1"/>
    </xf>
    <xf numFmtId="0" fontId="0" fillId="0" borderId="89" xfId="0" applyBorder="1" applyAlignment="1">
      <alignment vertical="center" shrinkToFit="1"/>
    </xf>
    <xf numFmtId="0" fontId="0" fillId="3" borderId="94" xfId="0" applyFill="1" applyBorder="1" applyAlignment="1">
      <alignment horizontal="center" vertical="center" shrinkToFit="1"/>
    </xf>
    <xf numFmtId="0" fontId="0" fillId="0" borderId="81" xfId="0" applyBorder="1" applyAlignment="1">
      <alignment vertical="center" shrinkToFit="1"/>
    </xf>
    <xf numFmtId="0" fontId="0" fillId="0" borderId="94" xfId="0" applyBorder="1" applyAlignment="1">
      <alignment vertical="center" shrinkToFit="1"/>
    </xf>
    <xf numFmtId="0" fontId="0" fillId="0" borderId="95" xfId="0" applyBorder="1" applyAlignment="1">
      <alignment vertical="center" shrinkToFit="1"/>
    </xf>
    <xf numFmtId="0" fontId="0" fillId="3" borderId="103" xfId="0" applyFill="1" applyBorder="1" applyAlignment="1">
      <alignment horizontal="center" vertical="center" shrinkToFit="1"/>
    </xf>
    <xf numFmtId="0" fontId="0" fillId="0" borderId="101" xfId="0" applyBorder="1" applyAlignment="1">
      <alignment horizontal="center" vertical="center" shrinkToFit="1"/>
    </xf>
    <xf numFmtId="0" fontId="0" fillId="0" borderId="104" xfId="0" applyBorder="1" applyAlignment="1">
      <alignment horizontal="center" vertical="center" shrinkToFit="1"/>
    </xf>
    <xf numFmtId="0" fontId="0" fillId="0" borderId="94" xfId="0" applyBorder="1">
      <alignment vertical="center"/>
    </xf>
    <xf numFmtId="0" fontId="0" fillId="0" borderId="95" xfId="0" applyBorder="1">
      <alignment vertical="center"/>
    </xf>
    <xf numFmtId="0" fontId="0" fillId="0" borderId="81" xfId="0" applyBorder="1">
      <alignment vertical="center"/>
    </xf>
    <xf numFmtId="0" fontId="0" fillId="3" borderId="90" xfId="0" applyFill="1" applyBorder="1" applyAlignment="1">
      <alignment horizontal="center" vertical="center" shrinkToFit="1"/>
    </xf>
    <xf numFmtId="0" fontId="0" fillId="3" borderId="74" xfId="0" applyFill="1" applyBorder="1" applyAlignment="1">
      <alignment vertical="center" shrinkToFit="1"/>
    </xf>
    <xf numFmtId="0" fontId="0" fillId="3" borderId="23" xfId="0" applyFill="1" applyBorder="1" applyAlignment="1">
      <alignment vertical="center" shrinkToFit="1"/>
    </xf>
    <xf numFmtId="0" fontId="0" fillId="3" borderId="85" xfId="0" applyFill="1" applyBorder="1" applyAlignment="1">
      <alignment horizontal="center" vertical="center" shrinkToFit="1"/>
    </xf>
    <xf numFmtId="0" fontId="0" fillId="3" borderId="20" xfId="0" applyFill="1" applyBorder="1" applyAlignment="1">
      <alignment vertical="center" shrinkToFit="1"/>
    </xf>
    <xf numFmtId="0" fontId="0" fillId="3" borderId="21" xfId="0" applyFill="1" applyBorder="1" applyAlignment="1">
      <alignment vertical="center" shrinkToFit="1"/>
    </xf>
    <xf numFmtId="0" fontId="5" fillId="3" borderId="96" xfId="0" applyFont="1" applyFill="1" applyBorder="1" applyAlignment="1">
      <alignment horizontal="center" vertical="center" wrapText="1"/>
    </xf>
    <xf numFmtId="0" fontId="5" fillId="0" borderId="80" xfId="0" applyFont="1" applyBorder="1" applyAlignment="1">
      <alignment vertical="center" wrapText="1"/>
    </xf>
    <xf numFmtId="0" fontId="0" fillId="3" borderId="45" xfId="0" applyFill="1" applyBorder="1" applyAlignment="1">
      <alignment horizontal="center" vertical="center" wrapText="1"/>
    </xf>
    <xf numFmtId="0" fontId="0" fillId="0" borderId="16" xfId="0" applyBorder="1" applyAlignment="1">
      <alignment vertical="center" wrapText="1"/>
    </xf>
    <xf numFmtId="0" fontId="0" fillId="0" borderId="81" xfId="0" applyBorder="1" applyAlignment="1">
      <alignment horizontal="center" vertical="center" shrinkToFit="1"/>
    </xf>
    <xf numFmtId="0" fontId="0" fillId="0" borderId="22" xfId="0" applyBorder="1" applyAlignment="1">
      <alignment vertical="center" shrinkToFit="1"/>
    </xf>
    <xf numFmtId="0" fontId="5" fillId="3" borderId="94" xfId="0" applyFont="1" applyFill="1" applyBorder="1" applyAlignment="1">
      <alignment horizontal="center" vertical="center" wrapText="1"/>
    </xf>
    <xf numFmtId="0" fontId="5" fillId="0" borderId="81" xfId="0" applyFont="1" applyBorder="1" applyAlignment="1">
      <alignment vertical="center" wrapText="1"/>
    </xf>
    <xf numFmtId="0" fontId="6" fillId="3" borderId="45" xfId="0" applyFont="1" applyFill="1" applyBorder="1" applyAlignment="1">
      <alignment horizontal="center" vertical="center" wrapText="1"/>
    </xf>
    <xf numFmtId="0" fontId="6" fillId="0" borderId="16" xfId="0" applyFont="1" applyBorder="1" applyAlignment="1">
      <alignment vertical="center" wrapText="1"/>
    </xf>
    <xf numFmtId="0" fontId="6" fillId="3" borderId="94" xfId="0" applyFont="1" applyFill="1" applyBorder="1" applyAlignment="1">
      <alignment horizontal="center" vertical="center" wrapText="1"/>
    </xf>
    <xf numFmtId="0" fontId="6" fillId="0" borderId="81" xfId="0" applyFont="1" applyBorder="1" applyAlignment="1">
      <alignment vertical="center" wrapText="1"/>
    </xf>
    <xf numFmtId="0" fontId="0" fillId="0" borderId="23" xfId="0" applyBorder="1" applyAlignment="1">
      <alignment vertical="center" shrinkToFit="1"/>
    </xf>
  </cellXfs>
  <cellStyles count="7">
    <cellStyle name="パーセント 2" xfId="1" xr:uid="{00000000-0005-0000-0000-000000000000}"/>
    <cellStyle name="桁区切り 2" xfId="2" xr:uid="{00000000-0005-0000-0000-000001000000}"/>
    <cellStyle name="桁区切り 3" xfId="3" xr:uid="{00000000-0005-0000-0000-000002000000}"/>
    <cellStyle name="標準" xfId="0" builtinId="0"/>
    <cellStyle name="標準 2" xfId="4" xr:uid="{00000000-0005-0000-0000-000004000000}"/>
    <cellStyle name="標準 3" xfId="5" xr:uid="{00000000-0005-0000-0000-000005000000}"/>
    <cellStyle name="標準_第３次高齢者プラン計画表１２／１１"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107949</xdr:colOff>
      <xdr:row>75</xdr:row>
      <xdr:rowOff>9526</xdr:rowOff>
    </xdr:from>
    <xdr:to>
      <xdr:col>16</xdr:col>
      <xdr:colOff>984249</xdr:colOff>
      <xdr:row>77</xdr:row>
      <xdr:rowOff>161925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7949" y="29832301"/>
          <a:ext cx="11134725" cy="110489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400"/>
            <a:t>＜留意事項＞</a:t>
          </a:r>
          <a:endParaRPr kumimoji="1" lang="en-US" altLang="ja-JP" sz="1400"/>
        </a:p>
        <a:p>
          <a:r>
            <a:rPr kumimoji="1" lang="ja-JP" altLang="en-US" sz="1400">
              <a:latin typeface="ＭＳ 明朝" panose="02020609040205080304" pitchFamily="17" charset="-128"/>
              <a:ea typeface="ＭＳ 明朝" panose="02020609040205080304" pitchFamily="17" charset="-128"/>
            </a:rPr>
            <a:t>○この第１回目調査は、今後、７～８月に実施する調査の事前調査で、３ヶ年分施設整備量を把握することにより、施設整備所要額の</a:t>
          </a:r>
          <a:endParaRPr kumimoji="1" lang="en-US" altLang="ja-JP" sz="1400">
            <a:latin typeface="ＭＳ 明朝" panose="02020609040205080304" pitchFamily="17" charset="-128"/>
            <a:ea typeface="ＭＳ 明朝" panose="02020609040205080304" pitchFamily="17" charset="-128"/>
          </a:endParaRPr>
        </a:p>
        <a:p>
          <a:r>
            <a:rPr kumimoji="1" lang="ja-JP" altLang="en-US" sz="1400">
              <a:latin typeface="ＭＳ 明朝" panose="02020609040205080304" pitchFamily="17" charset="-128"/>
              <a:ea typeface="ＭＳ 明朝" panose="02020609040205080304" pitchFamily="17" charset="-128"/>
            </a:rPr>
            <a:t>　予算確保を目的とします。そのため、各施設について、別紙</a:t>
          </a:r>
          <a:r>
            <a:rPr kumimoji="1" lang="en-US" altLang="ja-JP" sz="1400">
              <a:latin typeface="ＭＳ 明朝" panose="02020609040205080304" pitchFamily="17" charset="-128"/>
              <a:ea typeface="ＭＳ 明朝" panose="02020609040205080304" pitchFamily="17" charset="-128"/>
            </a:rPr>
            <a:t>《</a:t>
          </a:r>
          <a:r>
            <a:rPr kumimoji="1" lang="ja-JP" altLang="en-US" sz="1400">
              <a:latin typeface="ＭＳ 明朝" panose="02020609040205080304" pitchFamily="17" charset="-128"/>
              <a:ea typeface="ＭＳ 明朝" panose="02020609040205080304" pitchFamily="17" charset="-128"/>
            </a:rPr>
            <a:t>施設の整備目標</a:t>
          </a:r>
          <a:r>
            <a:rPr kumimoji="1" lang="en-US" altLang="ja-JP" sz="1400">
              <a:latin typeface="ＭＳ 明朝" panose="02020609040205080304" pitchFamily="17" charset="-128"/>
              <a:ea typeface="ＭＳ 明朝" panose="02020609040205080304" pitchFamily="17" charset="-128"/>
            </a:rPr>
            <a:t>》</a:t>
          </a:r>
          <a:r>
            <a:rPr kumimoji="1" lang="ja-JP" altLang="en-US" sz="1400">
              <a:latin typeface="ＭＳ 明朝" panose="02020609040205080304" pitchFamily="17" charset="-128"/>
              <a:ea typeface="ＭＳ 明朝" panose="02020609040205080304" pitchFamily="17" charset="-128"/>
            </a:rPr>
            <a:t>（案）を踏まえ、整備量を適切に見込むこと。</a:t>
          </a:r>
          <a:endParaRPr kumimoji="1" lang="en-US" altLang="ja-JP" sz="1400">
            <a:latin typeface="ＭＳ 明朝" panose="02020609040205080304" pitchFamily="17" charset="-128"/>
            <a:ea typeface="ＭＳ 明朝" panose="02020609040205080304" pitchFamily="17" charset="-128"/>
          </a:endParaRPr>
        </a:p>
        <a:p>
          <a:r>
            <a:rPr kumimoji="1" lang="ja-JP" altLang="en-US" sz="1400" u="none">
              <a:latin typeface="ＭＳ 明朝" panose="02020609040205080304" pitchFamily="17" charset="-128"/>
              <a:ea typeface="ＭＳ 明朝" panose="02020609040205080304" pitchFamily="17" charset="-128"/>
            </a:rPr>
            <a:t>○現時点で確認できているものは整備量へ含め、備考欄へその旨記載すること。</a:t>
          </a:r>
          <a:endParaRPr kumimoji="1" lang="en-US" altLang="ja-JP" sz="1400" u="none">
            <a:latin typeface="ＭＳ 明朝" panose="02020609040205080304" pitchFamily="17" charset="-128"/>
            <a:ea typeface="ＭＳ 明朝" panose="02020609040205080304" pitchFamily="17" charset="-128"/>
          </a:endParaRPr>
        </a:p>
        <a:p>
          <a:endParaRPr kumimoji="1" lang="en-US" altLang="ja-JP" sz="1400" u="sng"/>
        </a:p>
      </xdr:txBody>
    </xdr:sp>
    <xdr:clientData/>
  </xdr:twoCellAnchor>
  <xdr:twoCellAnchor>
    <xdr:from>
      <xdr:col>1</xdr:col>
      <xdr:colOff>3174</xdr:colOff>
      <xdr:row>77</xdr:row>
      <xdr:rowOff>295275</xdr:rowOff>
    </xdr:from>
    <xdr:to>
      <xdr:col>16</xdr:col>
      <xdr:colOff>977900</xdr:colOff>
      <xdr:row>84</xdr:row>
      <xdr:rowOff>342901</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26999" y="31070550"/>
          <a:ext cx="11109326" cy="338137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400"/>
            <a:t>＜記載方法＞</a:t>
          </a:r>
          <a:endParaRPr kumimoji="1" lang="en-US" altLang="ja-JP" sz="1400"/>
        </a:p>
        <a:p>
          <a:r>
            <a:rPr kumimoji="1" lang="ja-JP" altLang="en-US" sz="1400">
              <a:latin typeface="ＭＳ 明朝" panose="02020609040205080304" pitchFamily="17" charset="-128"/>
              <a:ea typeface="ＭＳ 明朝" panose="02020609040205080304" pitchFamily="17" charset="-128"/>
            </a:rPr>
            <a:t>・</a:t>
          </a:r>
          <a:r>
            <a:rPr kumimoji="1" lang="ja-JP" altLang="en-US" sz="1400" u="sng">
              <a:latin typeface="ＭＳ 明朝" panose="02020609040205080304" pitchFamily="17" charset="-128"/>
              <a:ea typeface="ＭＳ 明朝" panose="02020609040205080304" pitchFamily="17" charset="-128"/>
            </a:rPr>
            <a:t>各年度末</a:t>
          </a:r>
          <a:r>
            <a:rPr kumimoji="1" lang="ja-JP" altLang="en-US" sz="1400">
              <a:latin typeface="ＭＳ 明朝" panose="02020609040205080304" pitchFamily="17" charset="-128"/>
              <a:ea typeface="ＭＳ 明朝" panose="02020609040205080304" pitchFamily="17" charset="-128"/>
            </a:rPr>
            <a:t>に設置した施設数及び定員を記載すること。（例：令和</a:t>
          </a:r>
          <a:r>
            <a:rPr kumimoji="1" lang="en-US" altLang="ja-JP" sz="1400">
              <a:latin typeface="ＭＳ 明朝" panose="02020609040205080304" pitchFamily="17" charset="-128"/>
              <a:ea typeface="ＭＳ 明朝" panose="02020609040205080304" pitchFamily="17" charset="-128"/>
            </a:rPr>
            <a:t>8</a:t>
          </a:r>
          <a:r>
            <a:rPr kumimoji="1" lang="ja-JP" altLang="en-US" sz="1400">
              <a:latin typeface="ＭＳ 明朝" panose="02020609040205080304" pitchFamily="17" charset="-128"/>
              <a:ea typeface="ＭＳ 明朝" panose="02020609040205080304" pitchFamily="17" charset="-128"/>
            </a:rPr>
            <a:t>年</a:t>
          </a:r>
          <a:r>
            <a:rPr kumimoji="1" lang="en-US" altLang="ja-JP" sz="1400">
              <a:latin typeface="ＭＳ 明朝" panose="02020609040205080304" pitchFamily="17" charset="-128"/>
              <a:ea typeface="ＭＳ 明朝" panose="02020609040205080304" pitchFamily="17" charset="-128"/>
            </a:rPr>
            <a:t>4</a:t>
          </a:r>
          <a:r>
            <a:rPr kumimoji="1" lang="ja-JP" altLang="en-US" sz="1400">
              <a:latin typeface="ＭＳ 明朝" panose="02020609040205080304" pitchFamily="17" charset="-128"/>
              <a:ea typeface="ＭＳ 明朝" panose="02020609040205080304" pitchFamily="17" charset="-128"/>
            </a:rPr>
            <a:t>月</a:t>
          </a:r>
          <a:r>
            <a:rPr kumimoji="1" lang="en-US" altLang="ja-JP" sz="1400">
              <a:latin typeface="ＭＳ 明朝" panose="02020609040205080304" pitchFamily="17" charset="-128"/>
              <a:ea typeface="ＭＳ 明朝" panose="02020609040205080304" pitchFamily="17" charset="-128"/>
            </a:rPr>
            <a:t>1</a:t>
          </a:r>
          <a:r>
            <a:rPr kumimoji="1" lang="ja-JP" altLang="en-US" sz="1400">
              <a:latin typeface="ＭＳ 明朝" panose="02020609040205080304" pitchFamily="17" charset="-128"/>
              <a:ea typeface="ＭＳ 明朝" panose="02020609040205080304" pitchFamily="17" charset="-128"/>
            </a:rPr>
            <a:t>日指定は、令和</a:t>
          </a:r>
          <a:r>
            <a:rPr kumimoji="1" lang="en-US" altLang="ja-JP" sz="1400">
              <a:latin typeface="ＭＳ 明朝" panose="02020609040205080304" pitchFamily="17" charset="-128"/>
              <a:ea typeface="ＭＳ 明朝" panose="02020609040205080304" pitchFamily="17" charset="-128"/>
            </a:rPr>
            <a:t>8</a:t>
          </a:r>
          <a:r>
            <a:rPr kumimoji="1" lang="ja-JP" altLang="en-US" sz="1400">
              <a:latin typeface="ＭＳ 明朝" panose="02020609040205080304" pitchFamily="17" charset="-128"/>
              <a:ea typeface="ＭＳ 明朝" panose="02020609040205080304" pitchFamily="17" charset="-128"/>
            </a:rPr>
            <a:t>年度に記載）</a:t>
          </a:r>
          <a:endParaRPr kumimoji="1" lang="en-US" altLang="ja-JP" sz="1400">
            <a:latin typeface="ＭＳ 明朝" panose="02020609040205080304" pitchFamily="17" charset="-128"/>
            <a:ea typeface="ＭＳ 明朝" panose="02020609040205080304" pitchFamily="17" charset="-128"/>
          </a:endParaRPr>
        </a:p>
        <a:p>
          <a:r>
            <a:rPr kumimoji="1" lang="en-US" altLang="ja-JP" sz="1400">
              <a:latin typeface="ＭＳ 明朝" panose="02020609040205080304" pitchFamily="17" charset="-128"/>
              <a:ea typeface="ＭＳ 明朝" panose="02020609040205080304" pitchFamily="17" charset="-128"/>
            </a:rPr>
            <a:t> (13),(23)</a:t>
          </a:r>
          <a:r>
            <a:rPr kumimoji="1" lang="ja-JP" altLang="en-US" sz="1400">
              <a:latin typeface="ＭＳ 明朝" panose="02020609040205080304" pitchFamily="17" charset="-128"/>
              <a:ea typeface="ＭＳ 明朝" panose="02020609040205080304" pitchFamily="17" charset="-128"/>
            </a:rPr>
            <a:t>特養⇔地域密着特養間で定員変更する場合は、当該欄に計上すること。</a:t>
          </a:r>
          <a:endParaRPr kumimoji="1" lang="en-US" altLang="ja-JP" sz="1400">
            <a:latin typeface="ＭＳ 明朝" panose="02020609040205080304" pitchFamily="17" charset="-128"/>
            <a:ea typeface="ＭＳ 明朝" panose="02020609040205080304" pitchFamily="17" charset="-128"/>
          </a:endParaRPr>
        </a:p>
        <a:p>
          <a:r>
            <a:rPr kumimoji="1" lang="ja-JP" altLang="en-US" sz="1400">
              <a:latin typeface="ＭＳ 明朝" panose="02020609040205080304" pitchFamily="17" charset="-128"/>
              <a:ea typeface="ＭＳ 明朝" panose="02020609040205080304" pitchFamily="17" charset="-128"/>
            </a:rPr>
            <a:t>（</a:t>
          </a:r>
          <a:r>
            <a:rPr kumimoji="1" lang="en-US" altLang="ja-JP" sz="1400">
              <a:latin typeface="ＭＳ 明朝" panose="02020609040205080304" pitchFamily="17" charset="-128"/>
              <a:ea typeface="ＭＳ 明朝" panose="02020609040205080304" pitchFamily="17" charset="-128"/>
            </a:rPr>
            <a:t>14</a:t>
          </a:r>
          <a:r>
            <a:rPr kumimoji="1" lang="ja-JP" altLang="en-US" sz="1400">
              <a:latin typeface="ＭＳ 明朝" panose="02020609040205080304" pitchFamily="17" charset="-128"/>
              <a:ea typeface="ＭＳ 明朝" panose="02020609040205080304" pitchFamily="17" charset="-128"/>
            </a:rPr>
            <a:t>）ショートステイの定員を特養に切り替える場合は、当該欄に計上すること。</a:t>
          </a:r>
          <a:endParaRPr kumimoji="1" lang="en-US" altLang="ja-JP" sz="1400">
            <a:latin typeface="ＭＳ 明朝" panose="02020609040205080304" pitchFamily="17" charset="-128"/>
            <a:ea typeface="ＭＳ 明朝" panose="02020609040205080304" pitchFamily="17" charset="-128"/>
          </a:endParaRPr>
        </a:p>
        <a:p>
          <a:r>
            <a:rPr kumimoji="1" lang="ja-JP" altLang="en-US" sz="1400" u="none">
              <a:latin typeface="ＭＳ 明朝" panose="02020609040205080304" pitchFamily="17" charset="-128"/>
              <a:ea typeface="ＭＳ 明朝" panose="02020609040205080304" pitchFamily="17" charset="-128"/>
            </a:rPr>
            <a:t>（</a:t>
          </a:r>
          <a:r>
            <a:rPr kumimoji="1" lang="en-US" altLang="ja-JP" sz="1400" u="none">
              <a:latin typeface="ＭＳ 明朝" panose="02020609040205080304" pitchFamily="17" charset="-128"/>
              <a:ea typeface="ＭＳ 明朝" panose="02020609040205080304" pitchFamily="17" charset="-128"/>
            </a:rPr>
            <a:t>80</a:t>
          </a:r>
          <a:r>
            <a:rPr kumimoji="1" lang="ja-JP" altLang="en-US" sz="1400" u="none">
              <a:latin typeface="ＭＳ 明朝" panose="02020609040205080304" pitchFamily="17" charset="-128"/>
              <a:ea typeface="ＭＳ 明朝" panose="02020609040205080304" pitchFamily="17" charset="-128"/>
            </a:rPr>
            <a:t>）ケアハウスへの転換分がある場合は、外数として計上すること。</a:t>
          </a:r>
          <a:endParaRPr kumimoji="1" lang="en-US" altLang="ja-JP" sz="1400" u="none">
            <a:latin typeface="ＭＳ 明朝" panose="02020609040205080304" pitchFamily="17" charset="-128"/>
            <a:ea typeface="ＭＳ 明朝" panose="02020609040205080304" pitchFamily="17" charset="-128"/>
          </a:endParaRPr>
        </a:p>
        <a:p>
          <a:r>
            <a:rPr kumimoji="1" lang="ja-JP" altLang="en-US" sz="1400" u="none">
              <a:latin typeface="ＭＳ 明朝" panose="02020609040205080304" pitchFamily="17" charset="-128"/>
              <a:ea typeface="ＭＳ 明朝" panose="02020609040205080304" pitchFamily="17" charset="-128"/>
            </a:rPr>
            <a:t>（</a:t>
          </a:r>
          <a:r>
            <a:rPr kumimoji="1" lang="en-US" altLang="ja-JP" sz="1400" u="none">
              <a:latin typeface="ＭＳ 明朝" panose="02020609040205080304" pitchFamily="17" charset="-128"/>
              <a:ea typeface="ＭＳ 明朝" panose="02020609040205080304" pitchFamily="17" charset="-128"/>
            </a:rPr>
            <a:t>90</a:t>
          </a:r>
          <a:r>
            <a:rPr kumimoji="1" lang="ja-JP" altLang="en-US" sz="1400" u="none">
              <a:latin typeface="ＭＳ 明朝" panose="02020609040205080304" pitchFamily="17" charset="-128"/>
              <a:ea typeface="ＭＳ 明朝" panose="02020609040205080304" pitchFamily="17" charset="-128"/>
            </a:rPr>
            <a:t>）軽費老人ホームの内訳のうち特定施設については、入所者のサービスの受給状況ではなく、指定を受けている施設全体の定</a:t>
          </a:r>
          <a:endParaRPr kumimoji="1" lang="en-US" altLang="ja-JP" sz="1400" u="none">
            <a:latin typeface="ＭＳ 明朝" panose="02020609040205080304" pitchFamily="17" charset="-128"/>
            <a:ea typeface="ＭＳ 明朝" panose="02020609040205080304" pitchFamily="17" charset="-128"/>
          </a:endParaRPr>
        </a:p>
        <a:p>
          <a:r>
            <a:rPr kumimoji="1" lang="ja-JP" altLang="en-US" sz="1400" u="none">
              <a:latin typeface="ＭＳ 明朝" panose="02020609040205080304" pitchFamily="17" charset="-128"/>
              <a:ea typeface="ＭＳ 明朝" panose="02020609040205080304" pitchFamily="17" charset="-128"/>
            </a:rPr>
            <a:t>　　員を記載すること。</a:t>
          </a:r>
          <a:endParaRPr kumimoji="1" lang="en-US" altLang="ja-JP" sz="1400" u="none">
            <a:latin typeface="ＭＳ 明朝" panose="02020609040205080304" pitchFamily="17" charset="-128"/>
            <a:ea typeface="ＭＳ 明朝" panose="02020609040205080304" pitchFamily="17" charset="-128"/>
          </a:endParaRPr>
        </a:p>
        <a:p>
          <a:r>
            <a:rPr kumimoji="1" lang="en-US" altLang="ja-JP" sz="1400" u="none" baseline="0">
              <a:latin typeface="ＭＳ 明朝" panose="02020609040205080304" pitchFamily="17" charset="-128"/>
              <a:ea typeface="ＭＳ 明朝" panose="02020609040205080304" pitchFamily="17" charset="-128"/>
            </a:rPr>
            <a:t> </a:t>
          </a:r>
          <a:r>
            <a:rPr kumimoji="1" lang="en-US" altLang="ja-JP" sz="1400" u="none">
              <a:latin typeface="ＭＳ 明朝" panose="02020609040205080304" pitchFamily="17" charset="-128"/>
              <a:ea typeface="ＭＳ 明朝" panose="02020609040205080304" pitchFamily="17" charset="-128"/>
            </a:rPr>
            <a:t>(91),(92),(93),(94) </a:t>
          </a:r>
          <a:r>
            <a:rPr kumimoji="1" lang="ja-JP" altLang="en-US" sz="1400" u="none">
              <a:latin typeface="ＭＳ 明朝" panose="02020609040205080304" pitchFamily="17" charset="-128"/>
              <a:ea typeface="ＭＳ 明朝" panose="02020609040205080304" pitchFamily="17" charset="-128"/>
            </a:rPr>
            <a:t>養護からの転換分は、内数として計上すること。</a:t>
          </a:r>
          <a:endParaRPr kumimoji="1" lang="en-US" altLang="ja-JP" sz="1400" u="none">
            <a:latin typeface="ＭＳ 明朝" panose="02020609040205080304" pitchFamily="17" charset="-128"/>
            <a:ea typeface="ＭＳ 明朝" panose="02020609040205080304" pitchFamily="17" charset="-128"/>
          </a:endParaRPr>
        </a:p>
        <a:p>
          <a:r>
            <a:rPr kumimoji="1" lang="en-US" altLang="ja-JP" sz="1400" u="none" baseline="0">
              <a:latin typeface="ＭＳ 明朝" panose="02020609040205080304" pitchFamily="17" charset="-128"/>
              <a:ea typeface="ＭＳ 明朝" panose="02020609040205080304" pitchFamily="17" charset="-128"/>
            </a:rPr>
            <a:t> </a:t>
          </a:r>
          <a:r>
            <a:rPr kumimoji="1" lang="en-US" altLang="ja-JP" sz="1400" u="none">
              <a:latin typeface="ＭＳ 明朝" panose="02020609040205080304" pitchFamily="17" charset="-128"/>
              <a:ea typeface="ＭＳ 明朝" panose="02020609040205080304" pitchFamily="17" charset="-128"/>
            </a:rPr>
            <a:t>(110)</a:t>
          </a:r>
          <a:r>
            <a:rPr kumimoji="1" lang="ja-JP" altLang="en-US" sz="1400" u="none">
              <a:latin typeface="ＭＳ 明朝" panose="02020609040205080304" pitchFamily="17" charset="-128"/>
              <a:ea typeface="ＭＳ 明朝" panose="02020609040205080304" pitchFamily="17" charset="-128"/>
            </a:rPr>
            <a:t>有料老人ホームのうち、特定施設に指定する部分のみ計上すること。</a:t>
          </a:r>
          <a:endParaRPr kumimoji="1" lang="en-US" altLang="ja-JP" sz="1400" u="none">
            <a:latin typeface="ＭＳ 明朝" panose="02020609040205080304" pitchFamily="17" charset="-128"/>
            <a:ea typeface="ＭＳ 明朝" panose="02020609040205080304" pitchFamily="17" charset="-128"/>
          </a:endParaRPr>
        </a:p>
        <a:p>
          <a:r>
            <a:rPr kumimoji="1" lang="en-US" altLang="ja-JP" sz="1400" u="none" baseline="0">
              <a:latin typeface="ＭＳ 明朝" panose="02020609040205080304" pitchFamily="17" charset="-128"/>
              <a:ea typeface="ＭＳ 明朝" panose="02020609040205080304" pitchFamily="17" charset="-128"/>
            </a:rPr>
            <a:t> </a:t>
          </a:r>
          <a:r>
            <a:rPr kumimoji="1" lang="en-US" altLang="ja-JP" sz="1400" u="none">
              <a:latin typeface="ＭＳ 明朝" panose="02020609040205080304" pitchFamily="17" charset="-128"/>
              <a:ea typeface="ＭＳ 明朝" panose="02020609040205080304" pitchFamily="17" charset="-128"/>
            </a:rPr>
            <a:t>(120)</a:t>
          </a:r>
          <a:r>
            <a:rPr kumimoji="1" lang="ja-JP" altLang="en-US" sz="1400" u="none">
              <a:latin typeface="ＭＳ 明朝" panose="02020609040205080304" pitchFamily="17" charset="-128"/>
              <a:ea typeface="ＭＳ 明朝" panose="02020609040205080304" pitchFamily="17" charset="-128"/>
            </a:rPr>
            <a:t>サービス付き高齢者向け住宅のうち、特定施設に指定する部分のみ計上すること。</a:t>
          </a:r>
          <a:endParaRPr kumimoji="1" lang="en-US" altLang="ja-JP" sz="1400" u="none">
            <a:latin typeface="ＭＳ 明朝" panose="02020609040205080304" pitchFamily="17" charset="-128"/>
            <a:ea typeface="ＭＳ 明朝" panose="02020609040205080304" pitchFamily="17" charset="-128"/>
          </a:endParaRPr>
        </a:p>
        <a:p>
          <a:r>
            <a:rPr kumimoji="1" lang="ja-JP" altLang="en-US" sz="1400" u="none">
              <a:latin typeface="ＭＳ 明朝" panose="02020609040205080304" pitchFamily="17" charset="-128"/>
              <a:ea typeface="ＭＳ 明朝" panose="02020609040205080304" pitchFamily="17" charset="-128"/>
            </a:rPr>
            <a:t>　　　</a:t>
          </a:r>
          <a:r>
            <a:rPr kumimoji="1" lang="en-US" altLang="ja-JP" sz="1400" u="none">
              <a:latin typeface="ＭＳ 明朝" panose="02020609040205080304" pitchFamily="17" charset="-128"/>
              <a:ea typeface="ＭＳ 明朝" panose="02020609040205080304" pitchFamily="17" charset="-128"/>
            </a:rPr>
            <a:t>※</a:t>
          </a:r>
          <a:r>
            <a:rPr kumimoji="1" lang="ja-JP" altLang="en-US" sz="1400" u="none">
              <a:latin typeface="ＭＳ 明朝" panose="02020609040205080304" pitchFamily="17" charset="-128"/>
              <a:ea typeface="ＭＳ 明朝" panose="02020609040205080304" pitchFamily="17" charset="-128"/>
            </a:rPr>
            <a:t>有料老人ホームかサービス付き高齢者向け住宅か不明な場合は、有料老人ホームへ記載すること。</a:t>
          </a:r>
          <a:endParaRPr kumimoji="1" lang="en-US" altLang="ja-JP" sz="1400" u="none">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34925</xdr:colOff>
      <xdr:row>40</xdr:row>
      <xdr:rowOff>9525</xdr:rowOff>
    </xdr:from>
    <xdr:to>
      <xdr:col>15</xdr:col>
      <xdr:colOff>561975</xdr:colOff>
      <xdr:row>51</xdr:row>
      <xdr:rowOff>85725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4925" y="12982575"/>
          <a:ext cx="10023475" cy="244792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400"/>
            <a:t>＜記載方法＞</a:t>
          </a:r>
          <a:endParaRPr kumimoji="1" lang="en-US" altLang="ja-JP" sz="1400"/>
        </a:p>
        <a:p>
          <a:r>
            <a:rPr kumimoji="1" lang="ja-JP" altLang="en-US" sz="1400">
              <a:latin typeface="ＭＳ 明朝" panose="02020609040205080304" pitchFamily="17" charset="-128"/>
              <a:ea typeface="ＭＳ 明朝" panose="02020609040205080304" pitchFamily="17" charset="-128"/>
            </a:rPr>
            <a:t>○セルに着色している項目を入力のこと、それ以外は、様式１のデータが反映</a:t>
          </a:r>
          <a:endParaRPr kumimoji="1" lang="en-US" altLang="ja-JP" sz="1400">
            <a:latin typeface="ＭＳ 明朝" panose="02020609040205080304" pitchFamily="17" charset="-128"/>
            <a:ea typeface="ＭＳ 明朝" panose="02020609040205080304" pitchFamily="17" charset="-128"/>
          </a:endParaRPr>
        </a:p>
        <a:p>
          <a:r>
            <a:rPr kumimoji="1" lang="ja-JP" altLang="en-US" sz="1400">
              <a:latin typeface="ＭＳ 明朝" panose="02020609040205080304" pitchFamily="17" charset="-128"/>
              <a:ea typeface="ＭＳ 明朝" panose="02020609040205080304" pitchFamily="17" charset="-128"/>
            </a:rPr>
            <a:t>　数値が適切に反映しているか確認すること。</a:t>
          </a:r>
          <a:endParaRPr kumimoji="1" lang="en-US" altLang="ja-JP" sz="1400">
            <a:latin typeface="ＭＳ 明朝" panose="02020609040205080304" pitchFamily="17" charset="-128"/>
            <a:ea typeface="ＭＳ 明朝" panose="02020609040205080304" pitchFamily="17" charset="-128"/>
          </a:endParaRPr>
        </a:p>
        <a:p>
          <a:r>
            <a:rPr kumimoji="1" lang="ja-JP" altLang="en-US" sz="1400">
              <a:latin typeface="ＭＳ 明朝" panose="02020609040205080304" pitchFamily="17" charset="-128"/>
              <a:ea typeface="ＭＳ 明朝" panose="02020609040205080304" pitchFamily="17" charset="-128"/>
            </a:rPr>
            <a:t>○「Ｒ８年度繰越ｂ欄」は、令和７年度までに交付決定済であり、令和８年度に施設の設置又は指定を行うもの。</a:t>
          </a:r>
          <a:endParaRPr kumimoji="1" lang="en-US" altLang="ja-JP" sz="1400">
            <a:latin typeface="ＭＳ 明朝" panose="02020609040205080304" pitchFamily="17" charset="-128"/>
            <a:ea typeface="ＭＳ 明朝" panose="02020609040205080304" pitchFamily="17" charset="-128"/>
          </a:endParaRPr>
        </a:p>
        <a:p>
          <a:r>
            <a:rPr kumimoji="1" lang="ja-JP" altLang="en-US" sz="1400">
              <a:latin typeface="ＭＳ 明朝" panose="02020609040205080304" pitchFamily="17" charset="-128"/>
              <a:ea typeface="ＭＳ 明朝" panose="02020609040205080304" pitchFamily="17" charset="-128"/>
            </a:rPr>
            <a:t>○「Ｒ８年度繰越ｂ欄」＋「Ｒ９年度ｃ欄」＜＝別紙様式１の「Ｒ９年度Ｂ」となること。</a:t>
          </a:r>
          <a:endParaRPr kumimoji="1" lang="en-US" altLang="ja-JP" sz="1400">
            <a:latin typeface="ＭＳ 明朝" panose="02020609040205080304" pitchFamily="17" charset="-128"/>
            <a:ea typeface="ＭＳ 明朝" panose="02020609040205080304" pitchFamily="17" charset="-128"/>
          </a:endParaRPr>
        </a:p>
        <a:p>
          <a:r>
            <a:rPr kumimoji="1" lang="ja-JP" altLang="en-US" sz="1400">
              <a:latin typeface="ＭＳ 明朝" panose="02020609040205080304" pitchFamily="17" charset="-128"/>
              <a:ea typeface="ＭＳ 明朝" panose="02020609040205080304" pitchFamily="17" charset="-128"/>
            </a:rPr>
            <a:t>○各年度の整備量は、同一年度内で、①交付決定、②着工、③完成、④設置認可又は事業の指定で完結するように記載す</a:t>
          </a:r>
          <a:endParaRPr kumimoji="1" lang="en-US" altLang="ja-JP" sz="1400">
            <a:latin typeface="ＭＳ 明朝" panose="02020609040205080304" pitchFamily="17" charset="-128"/>
            <a:ea typeface="ＭＳ 明朝" panose="02020609040205080304" pitchFamily="17" charset="-128"/>
          </a:endParaRPr>
        </a:p>
        <a:p>
          <a:r>
            <a:rPr kumimoji="1" lang="ja-JP" altLang="en-US" sz="1400">
              <a:latin typeface="ＭＳ 明朝" panose="02020609040205080304" pitchFamily="17" charset="-128"/>
              <a:ea typeface="ＭＳ 明朝" panose="02020609040205080304" pitchFamily="17" charset="-128"/>
            </a:rPr>
            <a:t>　ること。</a:t>
          </a:r>
          <a:endParaRPr kumimoji="1" lang="en-US" altLang="ja-JP" sz="1400">
            <a:latin typeface="ＭＳ 明朝" panose="02020609040205080304" pitchFamily="17" charset="-128"/>
            <a:ea typeface="ＭＳ 明朝" panose="02020609040205080304" pitchFamily="17" charset="-128"/>
          </a:endParaRPr>
        </a:p>
        <a:p>
          <a:r>
            <a:rPr kumimoji="1" lang="ja-JP" altLang="en-US" sz="1400">
              <a:latin typeface="ＭＳ 明朝" panose="02020609040205080304" pitchFamily="17" charset="-128"/>
              <a:ea typeface="ＭＳ 明朝" panose="02020609040205080304" pitchFamily="17" charset="-128"/>
            </a:rPr>
            <a:t>○創設・増築については、介護保険事業計画及び老人保健福祉計画との整合性に留意すること。</a:t>
          </a:r>
          <a:endParaRPr kumimoji="1" lang="en-US" altLang="ja-JP" sz="1400">
            <a:latin typeface="ＭＳ 明朝" panose="02020609040205080304" pitchFamily="17" charset="-128"/>
            <a:ea typeface="ＭＳ 明朝" panose="02020609040205080304" pitchFamily="17" charset="-128"/>
          </a:endParaRPr>
        </a:p>
        <a:p>
          <a:r>
            <a:rPr kumimoji="1" lang="ja-JP" altLang="en-US" sz="1400">
              <a:latin typeface="ＭＳ 明朝" panose="02020609040205080304" pitchFamily="17" charset="-128"/>
              <a:ea typeface="ＭＳ 明朝" panose="02020609040205080304" pitchFamily="17" charset="-128"/>
            </a:rPr>
            <a:t>○今後の施設整備の概要を把握するものであり、国への交付金申請に係る計画については、別途照会する予定であること。</a:t>
          </a:r>
          <a:endParaRPr kumimoji="1" lang="en-US" altLang="ja-JP" sz="1400">
            <a:latin typeface="ＭＳ 明朝" panose="02020609040205080304" pitchFamily="17" charset="-128"/>
            <a:ea typeface="ＭＳ 明朝" panose="02020609040205080304" pitchFamily="17" charset="-128"/>
          </a:endParaRPr>
        </a:p>
        <a:p>
          <a:r>
            <a:rPr kumimoji="1" lang="ja-JP" altLang="en-US" sz="1400">
              <a:latin typeface="ＭＳ 明朝" panose="02020609040205080304" pitchFamily="17" charset="-128"/>
              <a:ea typeface="ＭＳ 明朝" panose="02020609040205080304" pitchFamily="17" charset="-128"/>
            </a:rPr>
            <a:t>　ただし、増額する場合は、他事業との関係で認められない場合があるので留意のこと。</a:t>
          </a:r>
          <a:endParaRPr kumimoji="1" lang="en-US" altLang="ja-JP" sz="140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Q75"/>
  <sheetViews>
    <sheetView tabSelected="1" topLeftCell="A63" zoomScale="75" zoomScaleNormal="75" workbookViewId="0">
      <selection activeCell="O73" sqref="O73"/>
    </sheetView>
  </sheetViews>
  <sheetFormatPr defaultColWidth="11" defaultRowHeight="37.5" customHeight="1"/>
  <cols>
    <col min="1" max="1" width="1.625" customWidth="1"/>
    <col min="2" max="2" width="3.125" customWidth="1"/>
    <col min="3" max="3" width="8.5" style="230" customWidth="1"/>
    <col min="4" max="4" width="1.625" style="230" customWidth="1"/>
    <col min="5" max="5" width="16.875" style="230" customWidth="1"/>
    <col min="6" max="6" width="6.625" customWidth="1"/>
    <col min="7" max="16" width="9.625" customWidth="1"/>
    <col min="17" max="17" width="15.5" style="130" customWidth="1"/>
    <col min="18" max="257" width="8.875" customWidth="1"/>
  </cols>
  <sheetData>
    <row r="1" spans="2:17" ht="20.100000000000001" customHeight="1">
      <c r="B1" s="1" t="s">
        <v>126</v>
      </c>
    </row>
    <row r="2" spans="2:17" ht="16.5" customHeight="1">
      <c r="B2" s="1"/>
      <c r="O2" s="104" t="s">
        <v>235</v>
      </c>
      <c r="P2" s="105"/>
      <c r="Q2" s="163"/>
    </row>
    <row r="3" spans="2:17" ht="16.5" customHeight="1" thickBot="1">
      <c r="I3" s="375"/>
      <c r="J3" s="375"/>
      <c r="K3" s="375"/>
      <c r="L3" s="375"/>
      <c r="M3" s="375"/>
      <c r="N3" s="375"/>
      <c r="O3" s="104" t="s">
        <v>119</v>
      </c>
      <c r="P3" s="105"/>
      <c r="Q3" s="164"/>
    </row>
    <row r="4" spans="2:17" ht="17.25" customHeight="1">
      <c r="B4" s="368" t="s">
        <v>1</v>
      </c>
      <c r="C4" s="369"/>
      <c r="D4" s="369"/>
      <c r="E4" s="369"/>
      <c r="F4" s="366"/>
      <c r="G4" s="365" t="s">
        <v>269</v>
      </c>
      <c r="H4" s="366"/>
      <c r="I4" s="365" t="s">
        <v>270</v>
      </c>
      <c r="J4" s="366"/>
      <c r="K4" s="365" t="s">
        <v>271</v>
      </c>
      <c r="L4" s="366"/>
      <c r="M4" s="365" t="s">
        <v>272</v>
      </c>
      <c r="N4" s="366"/>
      <c r="O4" s="365" t="s">
        <v>46</v>
      </c>
      <c r="P4" s="366"/>
      <c r="Q4" s="356" t="s">
        <v>2</v>
      </c>
    </row>
    <row r="5" spans="2:17" ht="17.25" customHeight="1">
      <c r="B5" s="370"/>
      <c r="C5" s="371"/>
      <c r="D5" s="371"/>
      <c r="E5" s="371"/>
      <c r="F5" s="372"/>
      <c r="G5" s="27" t="s">
        <v>44</v>
      </c>
      <c r="H5" s="27" t="s">
        <v>25</v>
      </c>
      <c r="I5" s="27" t="s">
        <v>29</v>
      </c>
      <c r="J5" s="27" t="s">
        <v>25</v>
      </c>
      <c r="K5" s="27" t="s">
        <v>29</v>
      </c>
      <c r="L5" s="27" t="s">
        <v>25</v>
      </c>
      <c r="M5" s="27" t="s">
        <v>29</v>
      </c>
      <c r="N5" s="27" t="s">
        <v>25</v>
      </c>
      <c r="O5" s="27" t="s">
        <v>30</v>
      </c>
      <c r="P5" s="27" t="s">
        <v>28</v>
      </c>
      <c r="Q5" s="357"/>
    </row>
    <row r="6" spans="2:17" ht="30" customHeight="1">
      <c r="B6" s="361" t="s">
        <v>215</v>
      </c>
      <c r="C6" s="362"/>
      <c r="D6" s="362"/>
      <c r="E6" s="362"/>
      <c r="F6" s="137" t="s">
        <v>152</v>
      </c>
      <c r="G6" s="187">
        <f t="shared" ref="G6:N6" si="0">SUM(G7:G10)</f>
        <v>0</v>
      </c>
      <c r="H6" s="138">
        <f t="shared" si="0"/>
        <v>0</v>
      </c>
      <c r="I6" s="139">
        <f t="shared" si="0"/>
        <v>0</v>
      </c>
      <c r="J6" s="138">
        <f t="shared" si="0"/>
        <v>0</v>
      </c>
      <c r="K6" s="139">
        <f t="shared" si="0"/>
        <v>0</v>
      </c>
      <c r="L6" s="138">
        <f t="shared" si="0"/>
        <v>0</v>
      </c>
      <c r="M6" s="139">
        <f t="shared" si="0"/>
        <v>0</v>
      </c>
      <c r="N6" s="138">
        <f t="shared" si="0"/>
        <v>0</v>
      </c>
      <c r="O6" s="139">
        <f t="shared" ref="O6" si="1">SUM(M6,K6,I6,G6)</f>
        <v>0</v>
      </c>
      <c r="P6" s="138">
        <f t="shared" ref="P6:P14" si="2">SUM(N6,L6,J6,H6)</f>
        <v>0</v>
      </c>
      <c r="Q6" s="165"/>
    </row>
    <row r="7" spans="2:17" ht="30" customHeight="1">
      <c r="B7" s="353" t="s">
        <v>24</v>
      </c>
      <c r="C7" s="367" t="s">
        <v>42</v>
      </c>
      <c r="D7" s="367"/>
      <c r="E7" s="367"/>
      <c r="F7" s="28" t="s">
        <v>31</v>
      </c>
      <c r="G7" s="184">
        <v>0</v>
      </c>
      <c r="H7" s="100">
        <v>0</v>
      </c>
      <c r="I7" s="101">
        <v>0</v>
      </c>
      <c r="J7" s="100">
        <v>0</v>
      </c>
      <c r="K7" s="101">
        <v>0</v>
      </c>
      <c r="L7" s="100">
        <v>0</v>
      </c>
      <c r="M7" s="101">
        <v>0</v>
      </c>
      <c r="N7" s="100">
        <v>0</v>
      </c>
      <c r="O7" s="16">
        <f t="shared" ref="O7:O18" si="3">SUM(M7,K7,I7,G7)</f>
        <v>0</v>
      </c>
      <c r="P7" s="15">
        <f t="shared" si="2"/>
        <v>0</v>
      </c>
      <c r="Q7" s="166"/>
    </row>
    <row r="8" spans="2:17" ht="30" customHeight="1">
      <c r="B8" s="354"/>
      <c r="C8" s="367" t="s">
        <v>43</v>
      </c>
      <c r="D8" s="367"/>
      <c r="E8" s="367"/>
      <c r="F8" s="28" t="s">
        <v>153</v>
      </c>
      <c r="G8" s="184">
        <v>0</v>
      </c>
      <c r="H8" s="100">
        <v>0</v>
      </c>
      <c r="I8" s="101">
        <v>0</v>
      </c>
      <c r="J8" s="100">
        <v>0</v>
      </c>
      <c r="K8" s="101">
        <v>0</v>
      </c>
      <c r="L8" s="100">
        <v>0</v>
      </c>
      <c r="M8" s="101">
        <v>0</v>
      </c>
      <c r="N8" s="100">
        <v>0</v>
      </c>
      <c r="O8" s="16">
        <f t="shared" si="3"/>
        <v>0</v>
      </c>
      <c r="P8" s="15">
        <f t="shared" si="2"/>
        <v>0</v>
      </c>
      <c r="Q8" s="166"/>
    </row>
    <row r="9" spans="2:17" ht="30" customHeight="1">
      <c r="B9" s="354"/>
      <c r="C9" s="367" t="s">
        <v>145</v>
      </c>
      <c r="D9" s="367"/>
      <c r="E9" s="367"/>
      <c r="F9" s="28" t="s">
        <v>213</v>
      </c>
      <c r="G9" s="184">
        <v>0</v>
      </c>
      <c r="H9" s="100">
        <v>0</v>
      </c>
      <c r="I9" s="101">
        <v>0</v>
      </c>
      <c r="J9" s="100">
        <v>0</v>
      </c>
      <c r="K9" s="101">
        <v>0</v>
      </c>
      <c r="L9" s="100">
        <v>0</v>
      </c>
      <c r="M9" s="101">
        <v>0</v>
      </c>
      <c r="N9" s="100">
        <v>0</v>
      </c>
      <c r="O9" s="16">
        <f t="shared" si="3"/>
        <v>0</v>
      </c>
      <c r="P9" s="15">
        <f t="shared" si="2"/>
        <v>0</v>
      </c>
      <c r="Q9" s="166"/>
    </row>
    <row r="10" spans="2:17" ht="30" customHeight="1">
      <c r="B10" s="373"/>
      <c r="C10" s="367" t="s">
        <v>238</v>
      </c>
      <c r="D10" s="367"/>
      <c r="E10" s="367"/>
      <c r="F10" s="28" t="s">
        <v>214</v>
      </c>
      <c r="G10" s="184">
        <v>0</v>
      </c>
      <c r="H10" s="100">
        <v>0</v>
      </c>
      <c r="I10" s="101">
        <v>0</v>
      </c>
      <c r="J10" s="100">
        <v>0</v>
      </c>
      <c r="K10" s="101">
        <v>0</v>
      </c>
      <c r="L10" s="100">
        <v>0</v>
      </c>
      <c r="M10" s="101">
        <v>0</v>
      </c>
      <c r="N10" s="100">
        <v>0</v>
      </c>
      <c r="O10" s="16">
        <f t="shared" si="3"/>
        <v>0</v>
      </c>
      <c r="P10" s="15">
        <f t="shared" si="2"/>
        <v>0</v>
      </c>
      <c r="Q10" s="166"/>
    </row>
    <row r="11" spans="2:17" ht="30" customHeight="1">
      <c r="B11" s="363" t="s">
        <v>162</v>
      </c>
      <c r="C11" s="364"/>
      <c r="D11" s="364"/>
      <c r="E11" s="364"/>
      <c r="F11" s="137" t="s">
        <v>154</v>
      </c>
      <c r="G11" s="187">
        <f>SUM(G12:G14)</f>
        <v>0</v>
      </c>
      <c r="H11" s="138">
        <f t="shared" ref="H11:N11" si="4">SUM(H12:H14)</f>
        <v>0</v>
      </c>
      <c r="I11" s="139">
        <f t="shared" si="4"/>
        <v>0</v>
      </c>
      <c r="J11" s="138">
        <f t="shared" si="4"/>
        <v>0</v>
      </c>
      <c r="K11" s="139">
        <f t="shared" si="4"/>
        <v>0</v>
      </c>
      <c r="L11" s="138">
        <f t="shared" si="4"/>
        <v>0</v>
      </c>
      <c r="M11" s="139">
        <f t="shared" si="4"/>
        <v>0</v>
      </c>
      <c r="N11" s="138">
        <f t="shared" si="4"/>
        <v>0</v>
      </c>
      <c r="O11" s="139">
        <f t="shared" si="3"/>
        <v>0</v>
      </c>
      <c r="P11" s="138">
        <f t="shared" si="2"/>
        <v>0</v>
      </c>
      <c r="Q11" s="165"/>
    </row>
    <row r="12" spans="2:17" ht="30" customHeight="1">
      <c r="B12" s="374" t="s">
        <v>24</v>
      </c>
      <c r="C12" s="358" t="s">
        <v>42</v>
      </c>
      <c r="D12" s="359"/>
      <c r="E12" s="360"/>
      <c r="F12" s="28" t="s">
        <v>155</v>
      </c>
      <c r="G12" s="184">
        <v>0</v>
      </c>
      <c r="H12" s="100">
        <v>0</v>
      </c>
      <c r="I12" s="101">
        <v>0</v>
      </c>
      <c r="J12" s="100">
        <v>0</v>
      </c>
      <c r="K12" s="101">
        <v>0</v>
      </c>
      <c r="L12" s="100">
        <v>0</v>
      </c>
      <c r="M12" s="101">
        <v>0</v>
      </c>
      <c r="N12" s="100">
        <v>0</v>
      </c>
      <c r="O12" s="16">
        <f t="shared" si="3"/>
        <v>0</v>
      </c>
      <c r="P12" s="15">
        <f t="shared" si="2"/>
        <v>0</v>
      </c>
      <c r="Q12" s="166"/>
    </row>
    <row r="13" spans="2:17" ht="30" customHeight="1">
      <c r="B13" s="374"/>
      <c r="C13" s="358" t="s">
        <v>43</v>
      </c>
      <c r="D13" s="359"/>
      <c r="E13" s="360"/>
      <c r="F13" s="28" t="s">
        <v>171</v>
      </c>
      <c r="G13" s="184">
        <v>0</v>
      </c>
      <c r="H13" s="100">
        <v>0</v>
      </c>
      <c r="I13" s="101">
        <v>0</v>
      </c>
      <c r="J13" s="100">
        <v>0</v>
      </c>
      <c r="K13" s="101">
        <v>0</v>
      </c>
      <c r="L13" s="100">
        <v>0</v>
      </c>
      <c r="M13" s="101">
        <v>0</v>
      </c>
      <c r="N13" s="100">
        <v>0</v>
      </c>
      <c r="O13" s="16">
        <f t="shared" si="3"/>
        <v>0</v>
      </c>
      <c r="P13" s="15">
        <f t="shared" si="2"/>
        <v>0</v>
      </c>
      <c r="Q13" s="166"/>
    </row>
    <row r="14" spans="2:17" ht="30" customHeight="1">
      <c r="B14" s="374"/>
      <c r="C14" s="358" t="s">
        <v>146</v>
      </c>
      <c r="D14" s="359"/>
      <c r="E14" s="360"/>
      <c r="F14" s="28" t="s">
        <v>156</v>
      </c>
      <c r="G14" s="184">
        <v>0</v>
      </c>
      <c r="H14" s="100">
        <v>0</v>
      </c>
      <c r="I14" s="101">
        <v>0</v>
      </c>
      <c r="J14" s="100">
        <v>0</v>
      </c>
      <c r="K14" s="101">
        <v>0</v>
      </c>
      <c r="L14" s="100">
        <v>0</v>
      </c>
      <c r="M14" s="101">
        <v>0</v>
      </c>
      <c r="N14" s="100">
        <v>0</v>
      </c>
      <c r="O14" s="16">
        <f t="shared" si="3"/>
        <v>0</v>
      </c>
      <c r="P14" s="15">
        <f t="shared" si="2"/>
        <v>0</v>
      </c>
      <c r="Q14" s="166"/>
    </row>
    <row r="15" spans="2:17" ht="30" customHeight="1">
      <c r="B15" s="361" t="s">
        <v>209</v>
      </c>
      <c r="C15" s="362"/>
      <c r="D15" s="362"/>
      <c r="E15" s="362"/>
      <c r="F15" s="137" t="s">
        <v>33</v>
      </c>
      <c r="G15" s="187">
        <f t="shared" ref="G15:N15" si="5">SUM(G16:G17)</f>
        <v>0</v>
      </c>
      <c r="H15" s="138">
        <f t="shared" si="5"/>
        <v>0</v>
      </c>
      <c r="I15" s="139">
        <f t="shared" si="5"/>
        <v>0</v>
      </c>
      <c r="J15" s="138">
        <f t="shared" si="5"/>
        <v>0</v>
      </c>
      <c r="K15" s="139">
        <f t="shared" si="5"/>
        <v>0</v>
      </c>
      <c r="L15" s="138">
        <f t="shared" si="5"/>
        <v>0</v>
      </c>
      <c r="M15" s="139">
        <f t="shared" si="5"/>
        <v>0</v>
      </c>
      <c r="N15" s="138">
        <f t="shared" si="5"/>
        <v>0</v>
      </c>
      <c r="O15" s="139">
        <f t="shared" si="3"/>
        <v>0</v>
      </c>
      <c r="P15" s="138">
        <f t="shared" ref="P15:P18" si="6">SUM(N15,L15,J15,H15)</f>
        <v>0</v>
      </c>
      <c r="Q15" s="165"/>
    </row>
    <row r="16" spans="2:17" ht="30" customHeight="1">
      <c r="B16" s="374" t="s">
        <v>24</v>
      </c>
      <c r="C16" s="367" t="s">
        <v>42</v>
      </c>
      <c r="D16" s="367"/>
      <c r="E16" s="367"/>
      <c r="F16" s="30" t="s">
        <v>157</v>
      </c>
      <c r="G16" s="184">
        <v>0</v>
      </c>
      <c r="H16" s="100">
        <v>0</v>
      </c>
      <c r="I16" s="101">
        <v>0</v>
      </c>
      <c r="J16" s="100">
        <v>0</v>
      </c>
      <c r="K16" s="101">
        <v>0</v>
      </c>
      <c r="L16" s="100">
        <v>0</v>
      </c>
      <c r="M16" s="101">
        <v>0</v>
      </c>
      <c r="N16" s="100">
        <v>0</v>
      </c>
      <c r="O16" s="16">
        <f t="shared" si="3"/>
        <v>0</v>
      </c>
      <c r="P16" s="15">
        <f>SUM(N16,L16,J16,H16)</f>
        <v>0</v>
      </c>
      <c r="Q16" s="166"/>
    </row>
    <row r="17" spans="2:17" ht="30" customHeight="1">
      <c r="B17" s="374"/>
      <c r="C17" s="367" t="s">
        <v>43</v>
      </c>
      <c r="D17" s="367"/>
      <c r="E17" s="367"/>
      <c r="F17" s="30" t="s">
        <v>172</v>
      </c>
      <c r="G17" s="184">
        <v>0</v>
      </c>
      <c r="H17" s="100">
        <v>0</v>
      </c>
      <c r="I17" s="101">
        <v>0</v>
      </c>
      <c r="J17" s="100">
        <v>0</v>
      </c>
      <c r="K17" s="101">
        <v>0</v>
      </c>
      <c r="L17" s="100">
        <v>0</v>
      </c>
      <c r="M17" s="101">
        <v>0</v>
      </c>
      <c r="N17" s="100">
        <v>0</v>
      </c>
      <c r="O17" s="16">
        <f t="shared" si="3"/>
        <v>0</v>
      </c>
      <c r="P17" s="15">
        <f>SUM(N17,L17,J17,H17)</f>
        <v>0</v>
      </c>
      <c r="Q17" s="166"/>
    </row>
    <row r="18" spans="2:17" ht="30" customHeight="1">
      <c r="B18" s="394" t="s">
        <v>38</v>
      </c>
      <c r="C18" s="395"/>
      <c r="D18" s="395"/>
      <c r="E18" s="396"/>
      <c r="F18" s="140" t="s">
        <v>173</v>
      </c>
      <c r="G18" s="179">
        <v>0</v>
      </c>
      <c r="H18" s="141">
        <v>0</v>
      </c>
      <c r="I18" s="142">
        <v>0</v>
      </c>
      <c r="J18" s="141">
        <v>0</v>
      </c>
      <c r="K18" s="142">
        <v>0</v>
      </c>
      <c r="L18" s="141">
        <v>0</v>
      </c>
      <c r="M18" s="142">
        <v>0</v>
      </c>
      <c r="N18" s="141">
        <v>0</v>
      </c>
      <c r="O18" s="143">
        <f t="shared" si="3"/>
        <v>0</v>
      </c>
      <c r="P18" s="144">
        <f t="shared" si="6"/>
        <v>0</v>
      </c>
      <c r="Q18" s="167"/>
    </row>
    <row r="19" spans="2:17" ht="30" customHeight="1">
      <c r="B19" s="363" t="s">
        <v>174</v>
      </c>
      <c r="C19" s="364"/>
      <c r="D19" s="364"/>
      <c r="E19" s="364"/>
      <c r="F19" s="140" t="s">
        <v>34</v>
      </c>
      <c r="G19" s="183">
        <f t="shared" ref="G19:P19" si="7">SUM(G20:G21)</f>
        <v>0</v>
      </c>
      <c r="H19" s="144">
        <f t="shared" si="7"/>
        <v>0</v>
      </c>
      <c r="I19" s="143">
        <f t="shared" si="7"/>
        <v>0</v>
      </c>
      <c r="J19" s="144">
        <f t="shared" si="7"/>
        <v>0</v>
      </c>
      <c r="K19" s="143">
        <f t="shared" si="7"/>
        <v>0</v>
      </c>
      <c r="L19" s="144">
        <f t="shared" si="7"/>
        <v>0</v>
      </c>
      <c r="M19" s="143">
        <f t="shared" si="7"/>
        <v>0</v>
      </c>
      <c r="N19" s="144">
        <f t="shared" si="7"/>
        <v>0</v>
      </c>
      <c r="O19" s="143">
        <f>SUM(O20:O21)</f>
        <v>0</v>
      </c>
      <c r="P19" s="144">
        <f t="shared" si="7"/>
        <v>0</v>
      </c>
      <c r="Q19" s="167"/>
    </row>
    <row r="20" spans="2:17" ht="30" customHeight="1">
      <c r="B20" s="397" t="s">
        <v>24</v>
      </c>
      <c r="C20" s="367" t="s">
        <v>42</v>
      </c>
      <c r="D20" s="367"/>
      <c r="E20" s="367"/>
      <c r="F20" s="30" t="s">
        <v>35</v>
      </c>
      <c r="G20" s="184">
        <v>0</v>
      </c>
      <c r="H20" s="100">
        <v>0</v>
      </c>
      <c r="I20" s="101">
        <v>0</v>
      </c>
      <c r="J20" s="100">
        <v>0</v>
      </c>
      <c r="K20" s="101">
        <v>0</v>
      </c>
      <c r="L20" s="100">
        <v>0</v>
      </c>
      <c r="M20" s="101">
        <v>0</v>
      </c>
      <c r="N20" s="100">
        <v>0</v>
      </c>
      <c r="O20" s="16">
        <f>SUM(M20,K20,I20,G20)</f>
        <v>0</v>
      </c>
      <c r="P20" s="15">
        <f t="shared" ref="P20:P21" si="8">SUM(N20,L20,J20,H20)</f>
        <v>0</v>
      </c>
      <c r="Q20" s="166"/>
    </row>
    <row r="21" spans="2:17" ht="30" customHeight="1">
      <c r="B21" s="397"/>
      <c r="C21" s="367" t="s">
        <v>43</v>
      </c>
      <c r="D21" s="367"/>
      <c r="E21" s="367"/>
      <c r="F21" s="30" t="s">
        <v>158</v>
      </c>
      <c r="G21" s="184">
        <v>0</v>
      </c>
      <c r="H21" s="100">
        <v>0</v>
      </c>
      <c r="I21" s="101">
        <v>0</v>
      </c>
      <c r="J21" s="100">
        <v>0</v>
      </c>
      <c r="K21" s="101">
        <v>0</v>
      </c>
      <c r="L21" s="100">
        <v>0</v>
      </c>
      <c r="M21" s="101">
        <v>0</v>
      </c>
      <c r="N21" s="100">
        <v>0</v>
      </c>
      <c r="O21" s="16">
        <f>SUM(M21,K21,I21,G21)</f>
        <v>0</v>
      </c>
      <c r="P21" s="15">
        <f t="shared" si="8"/>
        <v>0</v>
      </c>
      <c r="Q21" s="166"/>
    </row>
    <row r="22" spans="2:17" ht="30" customHeight="1">
      <c r="B22" s="376" t="s">
        <v>177</v>
      </c>
      <c r="C22" s="377"/>
      <c r="D22" s="377"/>
      <c r="E22" s="377"/>
      <c r="F22" s="140" t="s">
        <v>175</v>
      </c>
      <c r="G22" s="339">
        <f t="shared" ref="G22:P22" si="9">SUM(G23:G24)</f>
        <v>0</v>
      </c>
      <c r="H22" s="217">
        <f t="shared" si="9"/>
        <v>0</v>
      </c>
      <c r="I22" s="218">
        <f t="shared" si="9"/>
        <v>0</v>
      </c>
      <c r="J22" s="217">
        <f t="shared" si="9"/>
        <v>0</v>
      </c>
      <c r="K22" s="218">
        <f t="shared" si="9"/>
        <v>0</v>
      </c>
      <c r="L22" s="217">
        <f t="shared" si="9"/>
        <v>0</v>
      </c>
      <c r="M22" s="218">
        <f t="shared" si="9"/>
        <v>0</v>
      </c>
      <c r="N22" s="217">
        <f t="shared" si="9"/>
        <v>0</v>
      </c>
      <c r="O22" s="143">
        <f>SUM(O23:O24)</f>
        <v>0</v>
      </c>
      <c r="P22" s="144">
        <f t="shared" si="9"/>
        <v>0</v>
      </c>
      <c r="Q22" s="167"/>
    </row>
    <row r="23" spans="2:17" ht="30" customHeight="1">
      <c r="B23" s="397" t="s">
        <v>24</v>
      </c>
      <c r="C23" s="367" t="s">
        <v>42</v>
      </c>
      <c r="D23" s="367"/>
      <c r="E23" s="367"/>
      <c r="F23" s="30" t="s">
        <v>176</v>
      </c>
      <c r="G23" s="184">
        <v>0</v>
      </c>
      <c r="H23" s="100">
        <v>0</v>
      </c>
      <c r="I23" s="101">
        <v>0</v>
      </c>
      <c r="J23" s="100">
        <v>0</v>
      </c>
      <c r="K23" s="101">
        <v>0</v>
      </c>
      <c r="L23" s="100">
        <v>0</v>
      </c>
      <c r="M23" s="101">
        <v>0</v>
      </c>
      <c r="N23" s="100">
        <v>0</v>
      </c>
      <c r="O23" s="16">
        <f>SUM(M23,K23,I23,G23)</f>
        <v>0</v>
      </c>
      <c r="P23" s="15">
        <f t="shared" ref="P23:P24" si="10">SUM(N23,L23,J23,H23)</f>
        <v>0</v>
      </c>
      <c r="Q23" s="166"/>
    </row>
    <row r="24" spans="2:17" ht="30" customHeight="1">
      <c r="B24" s="397"/>
      <c r="C24" s="367" t="s">
        <v>43</v>
      </c>
      <c r="D24" s="367"/>
      <c r="E24" s="367"/>
      <c r="F24" s="30" t="s">
        <v>160</v>
      </c>
      <c r="G24" s="184">
        <v>0</v>
      </c>
      <c r="H24" s="100">
        <v>0</v>
      </c>
      <c r="I24" s="101">
        <v>0</v>
      </c>
      <c r="J24" s="100">
        <v>0</v>
      </c>
      <c r="K24" s="101">
        <v>0</v>
      </c>
      <c r="L24" s="100">
        <v>0</v>
      </c>
      <c r="M24" s="101">
        <v>0</v>
      </c>
      <c r="N24" s="100">
        <v>0</v>
      </c>
      <c r="O24" s="16">
        <f>SUM(M24,K24,I24,G24)</f>
        <v>0</v>
      </c>
      <c r="P24" s="15">
        <f t="shared" si="10"/>
        <v>0</v>
      </c>
      <c r="Q24" s="166"/>
    </row>
    <row r="25" spans="2:17" ht="30" customHeight="1">
      <c r="B25" s="376" t="s">
        <v>182</v>
      </c>
      <c r="C25" s="377"/>
      <c r="D25" s="377"/>
      <c r="E25" s="377"/>
      <c r="F25" s="140" t="s">
        <v>178</v>
      </c>
      <c r="G25" s="339">
        <f>SUM(G26:G27)</f>
        <v>0</v>
      </c>
      <c r="H25" s="217">
        <f t="shared" ref="H25:P25" si="11">SUM(H26:H27)</f>
        <v>0</v>
      </c>
      <c r="I25" s="218">
        <f t="shared" si="11"/>
        <v>0</v>
      </c>
      <c r="J25" s="217">
        <f t="shared" si="11"/>
        <v>0</v>
      </c>
      <c r="K25" s="218">
        <f t="shared" si="11"/>
        <v>0</v>
      </c>
      <c r="L25" s="217">
        <f t="shared" si="11"/>
        <v>0</v>
      </c>
      <c r="M25" s="218">
        <f t="shared" si="11"/>
        <v>0</v>
      </c>
      <c r="N25" s="217">
        <f t="shared" si="11"/>
        <v>0</v>
      </c>
      <c r="O25" s="143">
        <f>SUM(O26:O27)</f>
        <v>0</v>
      </c>
      <c r="P25" s="144">
        <f t="shared" si="11"/>
        <v>0</v>
      </c>
      <c r="Q25" s="167"/>
    </row>
    <row r="26" spans="2:17" ht="30" customHeight="1">
      <c r="B26" s="397" t="s">
        <v>24</v>
      </c>
      <c r="C26" s="367" t="s">
        <v>42</v>
      </c>
      <c r="D26" s="367"/>
      <c r="E26" s="367"/>
      <c r="F26" s="30" t="s">
        <v>227</v>
      </c>
      <c r="G26" s="184">
        <v>0</v>
      </c>
      <c r="H26" s="100">
        <v>0</v>
      </c>
      <c r="I26" s="101">
        <v>0</v>
      </c>
      <c r="J26" s="100">
        <v>0</v>
      </c>
      <c r="K26" s="101">
        <v>0</v>
      </c>
      <c r="L26" s="100">
        <v>0</v>
      </c>
      <c r="M26" s="101">
        <v>0</v>
      </c>
      <c r="N26" s="100">
        <v>0</v>
      </c>
      <c r="O26" s="16">
        <f>SUM(M26,K26,I26,G26)</f>
        <v>0</v>
      </c>
      <c r="P26" s="15">
        <f>SUM(N26,L26,J26,H26)</f>
        <v>0</v>
      </c>
      <c r="Q26" s="166"/>
    </row>
    <row r="27" spans="2:17" ht="30" customHeight="1" thickBot="1">
      <c r="B27" s="398"/>
      <c r="C27" s="408" t="s">
        <v>43</v>
      </c>
      <c r="D27" s="408"/>
      <c r="E27" s="408"/>
      <c r="F27" s="133" t="s">
        <v>228</v>
      </c>
      <c r="G27" s="188">
        <v>0</v>
      </c>
      <c r="H27" s="106">
        <v>0</v>
      </c>
      <c r="I27" s="107">
        <v>0</v>
      </c>
      <c r="J27" s="106">
        <v>0</v>
      </c>
      <c r="K27" s="107">
        <v>0</v>
      </c>
      <c r="L27" s="106">
        <v>0</v>
      </c>
      <c r="M27" s="107">
        <v>0</v>
      </c>
      <c r="N27" s="106">
        <v>0</v>
      </c>
      <c r="O27" s="20">
        <f>SUM(M27,K27,I27,G27)</f>
        <v>0</v>
      </c>
      <c r="P27" s="19">
        <f>SUM(N27,L27,J27,H27)</f>
        <v>0</v>
      </c>
      <c r="Q27" s="168"/>
    </row>
    <row r="28" spans="2:17" ht="30" customHeight="1" thickTop="1">
      <c r="B28" s="401" t="s">
        <v>192</v>
      </c>
      <c r="C28" s="402"/>
      <c r="D28" s="403"/>
      <c r="E28" s="403"/>
      <c r="F28" s="145" t="s">
        <v>179</v>
      </c>
      <c r="G28" s="183">
        <f>SUM(G30,G32)</f>
        <v>0</v>
      </c>
      <c r="H28" s="144">
        <f t="shared" ref="H28:N28" si="12">SUM(H30,H32)</f>
        <v>0</v>
      </c>
      <c r="I28" s="143">
        <f t="shared" si="12"/>
        <v>0</v>
      </c>
      <c r="J28" s="144">
        <f t="shared" si="12"/>
        <v>0</v>
      </c>
      <c r="K28" s="143">
        <f t="shared" si="12"/>
        <v>0</v>
      </c>
      <c r="L28" s="144">
        <f t="shared" si="12"/>
        <v>0</v>
      </c>
      <c r="M28" s="143">
        <f t="shared" si="12"/>
        <v>0</v>
      </c>
      <c r="N28" s="144">
        <f t="shared" si="12"/>
        <v>0</v>
      </c>
      <c r="O28" s="143">
        <f>SUM(M28,K28,I28,G28)</f>
        <v>0</v>
      </c>
      <c r="P28" s="144">
        <f t="shared" ref="O28:P43" si="13">SUM(N28,L28,J28,H28)</f>
        <v>0</v>
      </c>
      <c r="Q28" s="167"/>
    </row>
    <row r="29" spans="2:17" ht="30" customHeight="1">
      <c r="B29" s="32"/>
      <c r="C29" s="231"/>
      <c r="D29" s="378" t="s">
        <v>121</v>
      </c>
      <c r="E29" s="378"/>
      <c r="F29" s="29" t="s">
        <v>47</v>
      </c>
      <c r="G29" s="186">
        <f>SUM(G31,G33)</f>
        <v>0</v>
      </c>
      <c r="H29" s="26">
        <f>SUM(H31,H33)</f>
        <v>0</v>
      </c>
      <c r="I29" s="25">
        <f t="shared" ref="I29:N29" si="14">SUM(I31,I33)</f>
        <v>0</v>
      </c>
      <c r="J29" s="26">
        <f t="shared" si="14"/>
        <v>0</v>
      </c>
      <c r="K29" s="25">
        <f t="shared" si="14"/>
        <v>0</v>
      </c>
      <c r="L29" s="26">
        <f t="shared" si="14"/>
        <v>0</v>
      </c>
      <c r="M29" s="25">
        <f t="shared" si="14"/>
        <v>0</v>
      </c>
      <c r="N29" s="26">
        <f t="shared" si="14"/>
        <v>0</v>
      </c>
      <c r="O29" s="25">
        <f>SUM(M29,K29,I29,G29)</f>
        <v>0</v>
      </c>
      <c r="P29" s="26">
        <f t="shared" si="13"/>
        <v>0</v>
      </c>
      <c r="Q29" s="166"/>
    </row>
    <row r="30" spans="2:17" ht="30" customHeight="1">
      <c r="B30" s="406" t="s">
        <v>22</v>
      </c>
      <c r="C30" s="409" t="s">
        <v>161</v>
      </c>
      <c r="D30" s="410"/>
      <c r="E30" s="410"/>
      <c r="F30" s="28" t="s">
        <v>180</v>
      </c>
      <c r="G30" s="184">
        <v>0</v>
      </c>
      <c r="H30" s="100">
        <v>0</v>
      </c>
      <c r="I30" s="101">
        <v>0</v>
      </c>
      <c r="J30" s="100">
        <v>0</v>
      </c>
      <c r="K30" s="101">
        <v>0</v>
      </c>
      <c r="L30" s="100">
        <v>0</v>
      </c>
      <c r="M30" s="101">
        <v>0</v>
      </c>
      <c r="N30" s="100">
        <v>0</v>
      </c>
      <c r="O30" s="16">
        <f>SUM(M30,K30,I30,G30)</f>
        <v>0</v>
      </c>
      <c r="P30" s="15">
        <f>SUM(N30,L30,J30,H30)</f>
        <v>0</v>
      </c>
      <c r="Q30" s="166"/>
    </row>
    <row r="31" spans="2:17" ht="30" customHeight="1">
      <c r="B31" s="407"/>
      <c r="C31" s="232"/>
      <c r="D31" s="378" t="s">
        <v>121</v>
      </c>
      <c r="E31" s="378"/>
      <c r="F31" s="29" t="s">
        <v>47</v>
      </c>
      <c r="G31" s="182">
        <v>0</v>
      </c>
      <c r="H31" s="103">
        <v>0</v>
      </c>
      <c r="I31" s="102">
        <v>0</v>
      </c>
      <c r="J31" s="103">
        <v>0</v>
      </c>
      <c r="K31" s="102">
        <v>0</v>
      </c>
      <c r="L31" s="103">
        <v>0</v>
      </c>
      <c r="M31" s="102">
        <v>0</v>
      </c>
      <c r="N31" s="103">
        <v>0</v>
      </c>
      <c r="O31" s="25">
        <f t="shared" si="13"/>
        <v>0</v>
      </c>
      <c r="P31" s="26">
        <f>SUM(N31,L31,J31,H31)</f>
        <v>0</v>
      </c>
      <c r="Q31" s="166"/>
    </row>
    <row r="32" spans="2:17" ht="30" customHeight="1">
      <c r="B32" s="407"/>
      <c r="C32" s="233" t="s">
        <v>23</v>
      </c>
      <c r="D32" s="234"/>
      <c r="E32" s="235"/>
      <c r="F32" s="28" t="s">
        <v>181</v>
      </c>
      <c r="G32" s="184">
        <v>0</v>
      </c>
      <c r="H32" s="100">
        <v>0</v>
      </c>
      <c r="I32" s="101">
        <v>0</v>
      </c>
      <c r="J32" s="100">
        <v>0</v>
      </c>
      <c r="K32" s="101">
        <v>0</v>
      </c>
      <c r="L32" s="100">
        <v>0</v>
      </c>
      <c r="M32" s="101">
        <v>0</v>
      </c>
      <c r="N32" s="100">
        <v>0</v>
      </c>
      <c r="O32" s="16">
        <f t="shared" ref="O32:O71" si="15">SUM(M32,K32,I32,G32)</f>
        <v>0</v>
      </c>
      <c r="P32" s="15">
        <f>SUM(N32,L32,J32,H32)</f>
        <v>0</v>
      </c>
      <c r="Q32" s="166"/>
    </row>
    <row r="33" spans="2:17" ht="30" customHeight="1">
      <c r="B33" s="407"/>
      <c r="C33" s="236"/>
      <c r="D33" s="404" t="s">
        <v>121</v>
      </c>
      <c r="E33" s="405"/>
      <c r="F33" s="29" t="s">
        <v>47</v>
      </c>
      <c r="G33" s="182">
        <v>0</v>
      </c>
      <c r="H33" s="103">
        <v>0</v>
      </c>
      <c r="I33" s="102">
        <v>0</v>
      </c>
      <c r="J33" s="103">
        <v>0</v>
      </c>
      <c r="K33" s="102">
        <v>0</v>
      </c>
      <c r="L33" s="103">
        <v>0</v>
      </c>
      <c r="M33" s="102">
        <v>0</v>
      </c>
      <c r="N33" s="103">
        <v>0</v>
      </c>
      <c r="O33" s="25">
        <f t="shared" si="15"/>
        <v>0</v>
      </c>
      <c r="P33" s="26">
        <f>SUM(N33,L33,J33,H33)</f>
        <v>0</v>
      </c>
      <c r="Q33" s="166"/>
    </row>
    <row r="34" spans="2:17" ht="30" customHeight="1">
      <c r="B34" s="399" t="s">
        <v>196</v>
      </c>
      <c r="C34" s="400"/>
      <c r="D34" s="400"/>
      <c r="E34" s="383"/>
      <c r="F34" s="146" t="s">
        <v>191</v>
      </c>
      <c r="G34" s="185">
        <f>SUM(G36,G38,G40,G42)</f>
        <v>0</v>
      </c>
      <c r="H34" s="147">
        <f t="shared" ref="H34:N34" si="16">SUM(H36,H38,H40,H42)</f>
        <v>0</v>
      </c>
      <c r="I34" s="148">
        <f t="shared" si="16"/>
        <v>0</v>
      </c>
      <c r="J34" s="147">
        <f t="shared" si="16"/>
        <v>0</v>
      </c>
      <c r="K34" s="148">
        <f t="shared" si="16"/>
        <v>0</v>
      </c>
      <c r="L34" s="147">
        <f t="shared" si="16"/>
        <v>0</v>
      </c>
      <c r="M34" s="335">
        <f t="shared" si="16"/>
        <v>0</v>
      </c>
      <c r="N34" s="147">
        <f t="shared" si="16"/>
        <v>0</v>
      </c>
      <c r="O34" s="148">
        <f t="shared" si="15"/>
        <v>0</v>
      </c>
      <c r="P34" s="147">
        <f t="shared" si="13"/>
        <v>0</v>
      </c>
      <c r="Q34" s="169"/>
    </row>
    <row r="35" spans="2:17" ht="30" customHeight="1">
      <c r="B35" s="32"/>
      <c r="C35" s="237"/>
      <c r="D35" s="231"/>
      <c r="E35" s="238" t="s">
        <v>122</v>
      </c>
      <c r="F35" s="29" t="s">
        <v>32</v>
      </c>
      <c r="G35" s="186">
        <f>SUM(G37,G39,G41,G43)</f>
        <v>0</v>
      </c>
      <c r="H35" s="26">
        <f>SUM(H37,H39,H41,H43)</f>
        <v>0</v>
      </c>
      <c r="I35" s="25">
        <f t="shared" ref="I35:N35" si="17">SUM(I37,I39,I41,I43)</f>
        <v>0</v>
      </c>
      <c r="J35" s="26">
        <f t="shared" si="17"/>
        <v>0</v>
      </c>
      <c r="K35" s="25">
        <f t="shared" si="17"/>
        <v>0</v>
      </c>
      <c r="L35" s="26">
        <f t="shared" si="17"/>
        <v>0</v>
      </c>
      <c r="M35" s="25">
        <f t="shared" si="17"/>
        <v>0</v>
      </c>
      <c r="N35" s="26">
        <f t="shared" si="17"/>
        <v>0</v>
      </c>
      <c r="O35" s="25">
        <f t="shared" si="15"/>
        <v>0</v>
      </c>
      <c r="P35" s="26">
        <f t="shared" si="13"/>
        <v>0</v>
      </c>
      <c r="Q35" s="166"/>
    </row>
    <row r="36" spans="2:17" ht="30" customHeight="1">
      <c r="B36" s="415" t="s">
        <v>4</v>
      </c>
      <c r="C36" s="384" t="s">
        <v>48</v>
      </c>
      <c r="D36" s="385"/>
      <c r="E36" s="386"/>
      <c r="F36" s="30" t="s">
        <v>183</v>
      </c>
      <c r="G36" s="184">
        <v>0</v>
      </c>
      <c r="H36" s="100">
        <v>0</v>
      </c>
      <c r="I36" s="101">
        <v>0</v>
      </c>
      <c r="J36" s="100">
        <v>0</v>
      </c>
      <c r="K36" s="101">
        <v>0</v>
      </c>
      <c r="L36" s="100">
        <v>0</v>
      </c>
      <c r="M36" s="101">
        <v>0</v>
      </c>
      <c r="N36" s="100">
        <v>0</v>
      </c>
      <c r="O36" s="16">
        <f t="shared" si="15"/>
        <v>0</v>
      </c>
      <c r="P36" s="15">
        <f t="shared" si="13"/>
        <v>0</v>
      </c>
      <c r="Q36" s="166"/>
    </row>
    <row r="37" spans="2:17" ht="30" customHeight="1">
      <c r="B37" s="415"/>
      <c r="C37" s="239"/>
      <c r="D37" s="240"/>
      <c r="E37" s="238" t="s">
        <v>159</v>
      </c>
      <c r="F37" s="29" t="s">
        <v>32</v>
      </c>
      <c r="G37" s="182">
        <v>0</v>
      </c>
      <c r="H37" s="103">
        <v>0</v>
      </c>
      <c r="I37" s="102">
        <v>0</v>
      </c>
      <c r="J37" s="103">
        <v>0</v>
      </c>
      <c r="K37" s="102">
        <v>0</v>
      </c>
      <c r="L37" s="103">
        <v>0</v>
      </c>
      <c r="M37" s="102">
        <v>0</v>
      </c>
      <c r="N37" s="103">
        <v>0</v>
      </c>
      <c r="O37" s="25">
        <f t="shared" si="15"/>
        <v>0</v>
      </c>
      <c r="P37" s="26">
        <f t="shared" si="13"/>
        <v>0</v>
      </c>
      <c r="Q37" s="166"/>
    </row>
    <row r="38" spans="2:17" ht="30" customHeight="1">
      <c r="B38" s="415"/>
      <c r="C38" s="411" t="s">
        <v>17</v>
      </c>
      <c r="D38" s="414" t="s">
        <v>120</v>
      </c>
      <c r="E38" s="378"/>
      <c r="F38" s="30" t="s">
        <v>184</v>
      </c>
      <c r="G38" s="184">
        <v>0</v>
      </c>
      <c r="H38" s="100">
        <v>0</v>
      </c>
      <c r="I38" s="101">
        <v>0</v>
      </c>
      <c r="J38" s="100">
        <v>0</v>
      </c>
      <c r="K38" s="101">
        <v>0</v>
      </c>
      <c r="L38" s="100">
        <v>0</v>
      </c>
      <c r="M38" s="101">
        <v>0</v>
      </c>
      <c r="N38" s="100">
        <v>0</v>
      </c>
      <c r="O38" s="16">
        <f t="shared" si="15"/>
        <v>0</v>
      </c>
      <c r="P38" s="15">
        <f t="shared" si="13"/>
        <v>0</v>
      </c>
      <c r="Q38" s="166"/>
    </row>
    <row r="39" spans="2:17" ht="30" customHeight="1">
      <c r="B39" s="415"/>
      <c r="C39" s="412"/>
      <c r="D39" s="241"/>
      <c r="E39" s="238" t="s">
        <v>159</v>
      </c>
      <c r="F39" s="29" t="s">
        <v>32</v>
      </c>
      <c r="G39" s="182">
        <v>0</v>
      </c>
      <c r="H39" s="103">
        <v>0</v>
      </c>
      <c r="I39" s="102">
        <v>0</v>
      </c>
      <c r="J39" s="103">
        <v>0</v>
      </c>
      <c r="K39" s="102">
        <v>0</v>
      </c>
      <c r="L39" s="103">
        <v>0</v>
      </c>
      <c r="M39" s="102">
        <v>0</v>
      </c>
      <c r="N39" s="103">
        <v>0</v>
      </c>
      <c r="O39" s="25">
        <f t="shared" si="15"/>
        <v>0</v>
      </c>
      <c r="P39" s="26">
        <f t="shared" si="13"/>
        <v>0</v>
      </c>
      <c r="Q39" s="166"/>
    </row>
    <row r="40" spans="2:17" ht="30" customHeight="1">
      <c r="B40" s="415"/>
      <c r="C40" s="412"/>
      <c r="D40" s="414" t="s">
        <v>27</v>
      </c>
      <c r="E40" s="378"/>
      <c r="F40" s="30" t="s">
        <v>258</v>
      </c>
      <c r="G40" s="184">
        <v>0</v>
      </c>
      <c r="H40" s="100">
        <v>0</v>
      </c>
      <c r="I40" s="101">
        <v>0</v>
      </c>
      <c r="J40" s="100">
        <v>0</v>
      </c>
      <c r="K40" s="101">
        <v>0</v>
      </c>
      <c r="L40" s="100">
        <v>0</v>
      </c>
      <c r="M40" s="101">
        <v>0</v>
      </c>
      <c r="N40" s="100">
        <v>0</v>
      </c>
      <c r="O40" s="16">
        <f t="shared" si="15"/>
        <v>0</v>
      </c>
      <c r="P40" s="15">
        <f t="shared" si="13"/>
        <v>0</v>
      </c>
      <c r="Q40" s="166"/>
    </row>
    <row r="41" spans="2:17" ht="30" customHeight="1">
      <c r="B41" s="415"/>
      <c r="C41" s="413"/>
      <c r="D41" s="242"/>
      <c r="E41" s="238" t="s">
        <v>159</v>
      </c>
      <c r="F41" s="29" t="s">
        <v>32</v>
      </c>
      <c r="G41" s="182">
        <v>0</v>
      </c>
      <c r="H41" s="103">
        <v>0</v>
      </c>
      <c r="I41" s="102">
        <v>0</v>
      </c>
      <c r="J41" s="103">
        <v>0</v>
      </c>
      <c r="K41" s="102">
        <v>0</v>
      </c>
      <c r="L41" s="103">
        <v>0</v>
      </c>
      <c r="M41" s="102">
        <v>0</v>
      </c>
      <c r="N41" s="103">
        <v>0</v>
      </c>
      <c r="O41" s="25">
        <f t="shared" si="15"/>
        <v>0</v>
      </c>
      <c r="P41" s="26">
        <f t="shared" si="13"/>
        <v>0</v>
      </c>
      <c r="Q41" s="166"/>
    </row>
    <row r="42" spans="2:17" ht="30" customHeight="1">
      <c r="B42" s="374"/>
      <c r="C42" s="384" t="s">
        <v>18</v>
      </c>
      <c r="D42" s="385"/>
      <c r="E42" s="386"/>
      <c r="F42" s="30" t="s">
        <v>259</v>
      </c>
      <c r="G42" s="184">
        <v>0</v>
      </c>
      <c r="H42" s="100">
        <v>0</v>
      </c>
      <c r="I42" s="101">
        <v>0</v>
      </c>
      <c r="J42" s="100">
        <v>0</v>
      </c>
      <c r="K42" s="101">
        <v>0</v>
      </c>
      <c r="L42" s="100">
        <v>0</v>
      </c>
      <c r="M42" s="101">
        <v>0</v>
      </c>
      <c r="N42" s="100">
        <v>0</v>
      </c>
      <c r="O42" s="16">
        <f t="shared" si="15"/>
        <v>0</v>
      </c>
      <c r="P42" s="15">
        <f t="shared" si="13"/>
        <v>0</v>
      </c>
      <c r="Q42" s="166"/>
    </row>
    <row r="43" spans="2:17" ht="30" customHeight="1">
      <c r="B43" s="374"/>
      <c r="C43" s="243"/>
      <c r="D43" s="240"/>
      <c r="E43" s="238" t="s">
        <v>26</v>
      </c>
      <c r="F43" s="29" t="s">
        <v>32</v>
      </c>
      <c r="G43" s="182">
        <v>0</v>
      </c>
      <c r="H43" s="103">
        <v>0</v>
      </c>
      <c r="I43" s="102">
        <v>0</v>
      </c>
      <c r="J43" s="103">
        <v>0</v>
      </c>
      <c r="K43" s="102">
        <v>0</v>
      </c>
      <c r="L43" s="103">
        <v>0</v>
      </c>
      <c r="M43" s="102">
        <v>0</v>
      </c>
      <c r="N43" s="103">
        <v>0</v>
      </c>
      <c r="O43" s="25">
        <f t="shared" si="15"/>
        <v>0</v>
      </c>
      <c r="P43" s="26">
        <f t="shared" si="13"/>
        <v>0</v>
      </c>
      <c r="Q43" s="166"/>
    </row>
    <row r="44" spans="2:17" ht="30" customHeight="1">
      <c r="B44" s="363" t="s">
        <v>198</v>
      </c>
      <c r="C44" s="364"/>
      <c r="D44" s="364"/>
      <c r="E44" s="364"/>
      <c r="F44" s="140" t="s">
        <v>193</v>
      </c>
      <c r="G44" s="183">
        <f>SUM(G45,G46,G47)</f>
        <v>0</v>
      </c>
      <c r="H44" s="144">
        <f t="shared" ref="H44:N44" si="18">SUM(H45,H46,H47)</f>
        <v>0</v>
      </c>
      <c r="I44" s="143">
        <f t="shared" si="18"/>
        <v>0</v>
      </c>
      <c r="J44" s="144">
        <f t="shared" si="18"/>
        <v>0</v>
      </c>
      <c r="K44" s="143">
        <f t="shared" si="18"/>
        <v>0</v>
      </c>
      <c r="L44" s="144">
        <f t="shared" si="18"/>
        <v>0</v>
      </c>
      <c r="M44" s="143">
        <f t="shared" si="18"/>
        <v>0</v>
      </c>
      <c r="N44" s="144">
        <f t="shared" si="18"/>
        <v>0</v>
      </c>
      <c r="O44" s="143">
        <f t="shared" si="15"/>
        <v>0</v>
      </c>
      <c r="P44" s="144">
        <f t="shared" ref="P44:P47" si="19">SUM(N44,L44,J44,H44)</f>
        <v>0</v>
      </c>
      <c r="Q44" s="167"/>
    </row>
    <row r="45" spans="2:17" ht="30" customHeight="1">
      <c r="B45" s="374" t="s">
        <v>24</v>
      </c>
      <c r="C45" s="391" t="s">
        <v>48</v>
      </c>
      <c r="D45" s="392"/>
      <c r="E45" s="393"/>
      <c r="F45" s="30" t="s">
        <v>194</v>
      </c>
      <c r="G45" s="184">
        <v>0</v>
      </c>
      <c r="H45" s="100">
        <v>0</v>
      </c>
      <c r="I45" s="101">
        <v>0</v>
      </c>
      <c r="J45" s="100">
        <v>0</v>
      </c>
      <c r="K45" s="101">
        <v>0</v>
      </c>
      <c r="L45" s="100">
        <v>0</v>
      </c>
      <c r="M45" s="101">
        <v>0</v>
      </c>
      <c r="N45" s="100">
        <v>0</v>
      </c>
      <c r="O45" s="16">
        <f t="shared" si="15"/>
        <v>0</v>
      </c>
      <c r="P45" s="15">
        <f t="shared" si="19"/>
        <v>0</v>
      </c>
      <c r="Q45" s="166"/>
    </row>
    <row r="46" spans="2:17" ht="30" customHeight="1">
      <c r="B46" s="374"/>
      <c r="C46" s="378" t="s">
        <v>17</v>
      </c>
      <c r="D46" s="378"/>
      <c r="E46" s="244" t="s">
        <v>120</v>
      </c>
      <c r="F46" s="30" t="s">
        <v>195</v>
      </c>
      <c r="G46" s="184">
        <v>0</v>
      </c>
      <c r="H46" s="100">
        <v>0</v>
      </c>
      <c r="I46" s="101">
        <v>0</v>
      </c>
      <c r="J46" s="100">
        <v>0</v>
      </c>
      <c r="K46" s="101">
        <v>0</v>
      </c>
      <c r="L46" s="100">
        <v>0</v>
      </c>
      <c r="M46" s="101">
        <v>0</v>
      </c>
      <c r="N46" s="100">
        <v>0</v>
      </c>
      <c r="O46" s="16">
        <f t="shared" si="15"/>
        <v>0</v>
      </c>
      <c r="P46" s="15">
        <f t="shared" si="19"/>
        <v>0</v>
      </c>
      <c r="Q46" s="166"/>
    </row>
    <row r="47" spans="2:17" ht="30" customHeight="1">
      <c r="B47" s="374"/>
      <c r="C47" s="378"/>
      <c r="D47" s="378"/>
      <c r="E47" s="244" t="s">
        <v>27</v>
      </c>
      <c r="F47" s="30" t="s">
        <v>260</v>
      </c>
      <c r="G47" s="184">
        <v>0</v>
      </c>
      <c r="H47" s="100">
        <v>0</v>
      </c>
      <c r="I47" s="101">
        <v>0</v>
      </c>
      <c r="J47" s="100">
        <v>0</v>
      </c>
      <c r="K47" s="101">
        <v>0</v>
      </c>
      <c r="L47" s="100">
        <v>0</v>
      </c>
      <c r="M47" s="101">
        <v>0</v>
      </c>
      <c r="N47" s="100">
        <v>0</v>
      </c>
      <c r="O47" s="16">
        <f t="shared" si="15"/>
        <v>0</v>
      </c>
      <c r="P47" s="15">
        <f t="shared" si="19"/>
        <v>0</v>
      </c>
      <c r="Q47" s="166"/>
    </row>
    <row r="48" spans="2:17" ht="30" customHeight="1">
      <c r="B48" s="382" t="s">
        <v>201</v>
      </c>
      <c r="C48" s="383"/>
      <c r="D48" s="383"/>
      <c r="E48" s="383"/>
      <c r="F48" s="149" t="s">
        <v>188</v>
      </c>
      <c r="G48" s="185">
        <f t="shared" ref="G48:M48" si="20">SUM(G49:G51)</f>
        <v>0</v>
      </c>
      <c r="H48" s="147">
        <f t="shared" si="20"/>
        <v>0</v>
      </c>
      <c r="I48" s="148">
        <f t="shared" si="20"/>
        <v>0</v>
      </c>
      <c r="J48" s="147">
        <f t="shared" si="20"/>
        <v>0</v>
      </c>
      <c r="K48" s="148">
        <f t="shared" si="20"/>
        <v>0</v>
      </c>
      <c r="L48" s="147">
        <f t="shared" si="20"/>
        <v>0</v>
      </c>
      <c r="M48" s="148">
        <f t="shared" si="20"/>
        <v>0</v>
      </c>
      <c r="N48" s="147">
        <f>SUM(N49:N51)</f>
        <v>0</v>
      </c>
      <c r="O48" s="148">
        <f t="shared" si="15"/>
        <v>0</v>
      </c>
      <c r="P48" s="147">
        <f t="shared" ref="P48:P55" si="21">SUM(N48,L48,J48,H48)</f>
        <v>0</v>
      </c>
      <c r="Q48" s="169"/>
    </row>
    <row r="49" spans="2:17" ht="30" customHeight="1">
      <c r="B49" s="379" t="s">
        <v>49</v>
      </c>
      <c r="C49" s="390" t="s">
        <v>17</v>
      </c>
      <c r="D49" s="390"/>
      <c r="E49" s="242" t="s">
        <v>120</v>
      </c>
      <c r="F49" s="28" t="s">
        <v>197</v>
      </c>
      <c r="G49" s="101">
        <v>0</v>
      </c>
      <c r="H49" s="100">
        <v>0</v>
      </c>
      <c r="I49" s="101">
        <v>0</v>
      </c>
      <c r="J49" s="100">
        <v>0</v>
      </c>
      <c r="K49" s="101">
        <v>0</v>
      </c>
      <c r="L49" s="100">
        <v>0</v>
      </c>
      <c r="M49" s="101">
        <v>0</v>
      </c>
      <c r="N49" s="100">
        <v>0</v>
      </c>
      <c r="O49" s="16">
        <f t="shared" si="15"/>
        <v>0</v>
      </c>
      <c r="P49" s="15">
        <f t="shared" si="21"/>
        <v>0</v>
      </c>
      <c r="Q49" s="166"/>
    </row>
    <row r="50" spans="2:17" ht="30" customHeight="1">
      <c r="B50" s="380"/>
      <c r="C50" s="378"/>
      <c r="D50" s="378"/>
      <c r="E50" s="244" t="s">
        <v>27</v>
      </c>
      <c r="F50" s="28" t="s">
        <v>261</v>
      </c>
      <c r="G50" s="101">
        <v>0</v>
      </c>
      <c r="H50" s="100">
        <v>0</v>
      </c>
      <c r="I50" s="101">
        <v>0</v>
      </c>
      <c r="J50" s="100">
        <v>0</v>
      </c>
      <c r="K50" s="101">
        <v>0</v>
      </c>
      <c r="L50" s="100">
        <v>0</v>
      </c>
      <c r="M50" s="101">
        <v>0</v>
      </c>
      <c r="N50" s="100">
        <v>0</v>
      </c>
      <c r="O50" s="16">
        <f t="shared" si="15"/>
        <v>0</v>
      </c>
      <c r="P50" s="15">
        <f t="shared" si="21"/>
        <v>0</v>
      </c>
      <c r="Q50" s="166"/>
    </row>
    <row r="51" spans="2:17" ht="30" customHeight="1">
      <c r="B51" s="380"/>
      <c r="C51" s="384" t="s">
        <v>50</v>
      </c>
      <c r="D51" s="385"/>
      <c r="E51" s="386"/>
      <c r="F51" s="28" t="s">
        <v>262</v>
      </c>
      <c r="G51" s="101">
        <v>0</v>
      </c>
      <c r="H51" s="100">
        <v>0</v>
      </c>
      <c r="I51" s="101">
        <v>0</v>
      </c>
      <c r="J51" s="100">
        <v>0</v>
      </c>
      <c r="K51" s="101">
        <v>0</v>
      </c>
      <c r="L51" s="100">
        <v>0</v>
      </c>
      <c r="M51" s="101">
        <v>0</v>
      </c>
      <c r="N51" s="100">
        <v>0</v>
      </c>
      <c r="O51" s="16">
        <f t="shared" si="15"/>
        <v>0</v>
      </c>
      <c r="P51" s="15">
        <f t="shared" si="21"/>
        <v>0</v>
      </c>
      <c r="Q51" s="166"/>
    </row>
    <row r="52" spans="2:17" ht="30" customHeight="1">
      <c r="B52" s="363" t="s">
        <v>202</v>
      </c>
      <c r="C52" s="364"/>
      <c r="D52" s="364"/>
      <c r="E52" s="364"/>
      <c r="F52" s="145" t="s">
        <v>199</v>
      </c>
      <c r="G52" s="143">
        <f>SUM(G53:G55)</f>
        <v>0</v>
      </c>
      <c r="H52" s="144">
        <f>SUM(H53:H55)</f>
        <v>0</v>
      </c>
      <c r="I52" s="143">
        <f t="shared" ref="I52:N52" si="22">SUM(I53:I55)</f>
        <v>0</v>
      </c>
      <c r="J52" s="144">
        <f t="shared" si="22"/>
        <v>0</v>
      </c>
      <c r="K52" s="143">
        <f t="shared" si="22"/>
        <v>0</v>
      </c>
      <c r="L52" s="144">
        <f t="shared" si="22"/>
        <v>0</v>
      </c>
      <c r="M52" s="143">
        <f t="shared" si="22"/>
        <v>0</v>
      </c>
      <c r="N52" s="144">
        <f t="shared" si="22"/>
        <v>0</v>
      </c>
      <c r="O52" s="143">
        <f t="shared" si="15"/>
        <v>0</v>
      </c>
      <c r="P52" s="144">
        <f t="shared" si="21"/>
        <v>0</v>
      </c>
      <c r="Q52" s="167"/>
    </row>
    <row r="53" spans="2:17" ht="30" customHeight="1">
      <c r="B53" s="379" t="s">
        <v>49</v>
      </c>
      <c r="C53" s="378" t="s">
        <v>17</v>
      </c>
      <c r="D53" s="378"/>
      <c r="E53" s="244" t="s">
        <v>120</v>
      </c>
      <c r="F53" s="28" t="s">
        <v>200</v>
      </c>
      <c r="G53" s="101">
        <v>0</v>
      </c>
      <c r="H53" s="100">
        <v>0</v>
      </c>
      <c r="I53" s="101">
        <v>0</v>
      </c>
      <c r="J53" s="100">
        <v>0</v>
      </c>
      <c r="K53" s="101">
        <v>0</v>
      </c>
      <c r="L53" s="100">
        <v>0</v>
      </c>
      <c r="M53" s="101">
        <v>0</v>
      </c>
      <c r="N53" s="100">
        <v>0</v>
      </c>
      <c r="O53" s="16">
        <f t="shared" si="15"/>
        <v>0</v>
      </c>
      <c r="P53" s="15">
        <f t="shared" si="21"/>
        <v>0</v>
      </c>
      <c r="Q53" s="166"/>
    </row>
    <row r="54" spans="2:17" ht="30" customHeight="1">
      <c r="B54" s="380"/>
      <c r="C54" s="378"/>
      <c r="D54" s="378"/>
      <c r="E54" s="244" t="s">
        <v>27</v>
      </c>
      <c r="F54" s="28" t="s">
        <v>263</v>
      </c>
      <c r="G54" s="101">
        <v>0</v>
      </c>
      <c r="H54" s="100">
        <v>0</v>
      </c>
      <c r="I54" s="101">
        <v>0</v>
      </c>
      <c r="J54" s="100">
        <v>0</v>
      </c>
      <c r="K54" s="101">
        <v>0</v>
      </c>
      <c r="L54" s="100">
        <v>0</v>
      </c>
      <c r="M54" s="101">
        <v>0</v>
      </c>
      <c r="N54" s="100">
        <v>0</v>
      </c>
      <c r="O54" s="16">
        <f t="shared" si="15"/>
        <v>0</v>
      </c>
      <c r="P54" s="15">
        <f t="shared" si="21"/>
        <v>0</v>
      </c>
      <c r="Q54" s="166"/>
    </row>
    <row r="55" spans="2:17" ht="30" customHeight="1">
      <c r="B55" s="381"/>
      <c r="C55" s="387" t="s">
        <v>50</v>
      </c>
      <c r="D55" s="388"/>
      <c r="E55" s="389"/>
      <c r="F55" s="28" t="s">
        <v>264</v>
      </c>
      <c r="G55" s="101">
        <v>0</v>
      </c>
      <c r="H55" s="100">
        <v>0</v>
      </c>
      <c r="I55" s="101">
        <v>0</v>
      </c>
      <c r="J55" s="100">
        <v>0</v>
      </c>
      <c r="K55" s="101">
        <v>0</v>
      </c>
      <c r="L55" s="100">
        <v>0</v>
      </c>
      <c r="M55" s="101">
        <v>0</v>
      </c>
      <c r="N55" s="100">
        <v>0</v>
      </c>
      <c r="O55" s="16">
        <f t="shared" si="15"/>
        <v>0</v>
      </c>
      <c r="P55" s="15">
        <f t="shared" si="21"/>
        <v>0</v>
      </c>
      <c r="Q55" s="166"/>
    </row>
    <row r="56" spans="2:17" ht="30" customHeight="1" thickBot="1">
      <c r="B56" s="422" t="s">
        <v>37</v>
      </c>
      <c r="C56" s="423"/>
      <c r="D56" s="423"/>
      <c r="E56" s="423"/>
      <c r="F56" s="173" t="s">
        <v>189</v>
      </c>
      <c r="G56" s="178">
        <v>0</v>
      </c>
      <c r="H56" s="174"/>
      <c r="I56" s="175">
        <v>0</v>
      </c>
      <c r="J56" s="174"/>
      <c r="K56" s="175">
        <v>0</v>
      </c>
      <c r="L56" s="174"/>
      <c r="M56" s="175">
        <v>0</v>
      </c>
      <c r="N56" s="174"/>
      <c r="O56" s="176">
        <f t="shared" si="15"/>
        <v>0</v>
      </c>
      <c r="P56" s="174"/>
      <c r="Q56" s="177"/>
    </row>
    <row r="57" spans="2:17" ht="30" customHeight="1" thickTop="1">
      <c r="B57" s="382" t="s">
        <v>144</v>
      </c>
      <c r="C57" s="383"/>
      <c r="D57" s="383"/>
      <c r="E57" s="383"/>
      <c r="F57" s="149" t="s">
        <v>203</v>
      </c>
      <c r="G57" s="179">
        <v>0</v>
      </c>
      <c r="H57" s="150"/>
      <c r="I57" s="142">
        <v>0</v>
      </c>
      <c r="J57" s="150"/>
      <c r="K57" s="142">
        <v>0</v>
      </c>
      <c r="L57" s="150"/>
      <c r="M57" s="142">
        <v>0</v>
      </c>
      <c r="N57" s="150"/>
      <c r="O57" s="143">
        <f t="shared" si="15"/>
        <v>0</v>
      </c>
      <c r="P57" s="150"/>
      <c r="Q57" s="169"/>
    </row>
    <row r="58" spans="2:17" ht="30" customHeight="1">
      <c r="B58" s="376" t="s">
        <v>14</v>
      </c>
      <c r="C58" s="377"/>
      <c r="D58" s="377"/>
      <c r="E58" s="377"/>
      <c r="F58" s="145" t="s">
        <v>204</v>
      </c>
      <c r="G58" s="179">
        <v>0</v>
      </c>
      <c r="H58" s="150"/>
      <c r="I58" s="142">
        <v>0</v>
      </c>
      <c r="J58" s="150"/>
      <c r="K58" s="142">
        <v>0</v>
      </c>
      <c r="L58" s="150"/>
      <c r="M58" s="142">
        <v>0</v>
      </c>
      <c r="N58" s="150"/>
      <c r="O58" s="143">
        <f t="shared" si="15"/>
        <v>0</v>
      </c>
      <c r="P58" s="150"/>
      <c r="Q58" s="169"/>
    </row>
    <row r="59" spans="2:17" ht="30" customHeight="1">
      <c r="B59" s="376" t="s">
        <v>226</v>
      </c>
      <c r="C59" s="377"/>
      <c r="D59" s="377"/>
      <c r="E59" s="377"/>
      <c r="F59" s="145" t="s">
        <v>36</v>
      </c>
      <c r="G59" s="179">
        <v>0</v>
      </c>
      <c r="H59" s="216">
        <v>0</v>
      </c>
      <c r="I59" s="142">
        <v>0</v>
      </c>
      <c r="J59" s="216">
        <v>0</v>
      </c>
      <c r="K59" s="142">
        <v>0</v>
      </c>
      <c r="L59" s="216">
        <v>0</v>
      </c>
      <c r="M59" s="142">
        <v>0</v>
      </c>
      <c r="N59" s="216">
        <v>0</v>
      </c>
      <c r="O59" s="143">
        <f t="shared" si="15"/>
        <v>0</v>
      </c>
      <c r="P59" s="144">
        <f t="shared" ref="P59:P60" si="23">SUM(N59,L59,J59,H59)</f>
        <v>0</v>
      </c>
      <c r="Q59" s="167"/>
    </row>
    <row r="60" spans="2:17" ht="30" customHeight="1">
      <c r="B60" s="363" t="s">
        <v>233</v>
      </c>
      <c r="C60" s="364"/>
      <c r="D60" s="364"/>
      <c r="E60" s="364"/>
      <c r="F60" s="145" t="s">
        <v>205</v>
      </c>
      <c r="G60" s="179">
        <v>0</v>
      </c>
      <c r="H60" s="216">
        <v>0</v>
      </c>
      <c r="I60" s="142">
        <v>0</v>
      </c>
      <c r="J60" s="216">
        <v>0</v>
      </c>
      <c r="K60" s="142">
        <v>0</v>
      </c>
      <c r="L60" s="216">
        <v>0</v>
      </c>
      <c r="M60" s="142">
        <v>0</v>
      </c>
      <c r="N60" s="216">
        <v>0</v>
      </c>
      <c r="O60" s="143">
        <f t="shared" si="15"/>
        <v>0</v>
      </c>
      <c r="P60" s="144">
        <f t="shared" si="23"/>
        <v>0</v>
      </c>
      <c r="Q60" s="167"/>
    </row>
    <row r="61" spans="2:17" ht="30" customHeight="1">
      <c r="B61" s="376" t="s">
        <v>10</v>
      </c>
      <c r="C61" s="377"/>
      <c r="D61" s="377"/>
      <c r="E61" s="377"/>
      <c r="F61" s="145" t="s">
        <v>206</v>
      </c>
      <c r="G61" s="179">
        <v>0</v>
      </c>
      <c r="H61" s="150"/>
      <c r="I61" s="142">
        <v>0</v>
      </c>
      <c r="J61" s="150"/>
      <c r="K61" s="142">
        <v>0</v>
      </c>
      <c r="L61" s="150"/>
      <c r="M61" s="142">
        <v>0</v>
      </c>
      <c r="N61" s="150"/>
      <c r="O61" s="143">
        <f t="shared" si="15"/>
        <v>0</v>
      </c>
      <c r="P61" s="150"/>
      <c r="Q61" s="167"/>
    </row>
    <row r="62" spans="2:17" ht="30" customHeight="1" thickBot="1">
      <c r="B62" s="417" t="s">
        <v>11</v>
      </c>
      <c r="C62" s="418"/>
      <c r="D62" s="418"/>
      <c r="E62" s="418"/>
      <c r="F62" s="151" t="s">
        <v>39</v>
      </c>
      <c r="G62" s="180">
        <v>0</v>
      </c>
      <c r="H62" s="152"/>
      <c r="I62" s="153">
        <v>0</v>
      </c>
      <c r="J62" s="152"/>
      <c r="K62" s="153">
        <v>0</v>
      </c>
      <c r="L62" s="152"/>
      <c r="M62" s="153">
        <v>0</v>
      </c>
      <c r="N62" s="152"/>
      <c r="O62" s="154">
        <f t="shared" si="15"/>
        <v>0</v>
      </c>
      <c r="P62" s="152"/>
      <c r="Q62" s="170"/>
    </row>
    <row r="63" spans="2:17" ht="30" customHeight="1" thickTop="1">
      <c r="B63" s="420" t="s">
        <v>7</v>
      </c>
      <c r="C63" s="421"/>
      <c r="D63" s="421"/>
      <c r="E63" s="421"/>
      <c r="F63" s="155" t="s">
        <v>40</v>
      </c>
      <c r="G63" s="181">
        <v>0</v>
      </c>
      <c r="H63" s="156"/>
      <c r="I63" s="157">
        <v>0</v>
      </c>
      <c r="J63" s="156"/>
      <c r="K63" s="157">
        <v>0</v>
      </c>
      <c r="L63" s="156"/>
      <c r="M63" s="157">
        <v>0</v>
      </c>
      <c r="N63" s="156"/>
      <c r="O63" s="158">
        <f t="shared" si="15"/>
        <v>0</v>
      </c>
      <c r="P63" s="156"/>
      <c r="Q63" s="171"/>
    </row>
    <row r="64" spans="2:17" ht="30" customHeight="1">
      <c r="B64" s="363" t="s">
        <v>169</v>
      </c>
      <c r="C64" s="364"/>
      <c r="D64" s="364"/>
      <c r="E64" s="364"/>
      <c r="F64" s="145" t="s">
        <v>41</v>
      </c>
      <c r="G64" s="179">
        <v>0</v>
      </c>
      <c r="H64" s="150"/>
      <c r="I64" s="142">
        <v>0</v>
      </c>
      <c r="J64" s="150"/>
      <c r="K64" s="142">
        <v>0</v>
      </c>
      <c r="L64" s="150"/>
      <c r="M64" s="142">
        <v>0</v>
      </c>
      <c r="N64" s="150"/>
      <c r="O64" s="143">
        <f t="shared" si="15"/>
        <v>0</v>
      </c>
      <c r="P64" s="150"/>
      <c r="Q64" s="167"/>
    </row>
    <row r="65" spans="2:17" ht="30" customHeight="1">
      <c r="B65" s="425" t="s">
        <v>170</v>
      </c>
      <c r="C65" s="362"/>
      <c r="D65" s="362"/>
      <c r="E65" s="362"/>
      <c r="F65" s="145" t="s">
        <v>190</v>
      </c>
      <c r="G65" s="31"/>
      <c r="H65" s="17"/>
      <c r="I65" s="142">
        <v>0</v>
      </c>
      <c r="J65" s="216">
        <v>0</v>
      </c>
      <c r="K65" s="142">
        <v>0</v>
      </c>
      <c r="L65" s="216">
        <v>0</v>
      </c>
      <c r="M65" s="142">
        <v>0</v>
      </c>
      <c r="N65" s="216">
        <v>0</v>
      </c>
      <c r="O65" s="143">
        <f t="shared" si="15"/>
        <v>0</v>
      </c>
      <c r="P65" s="144">
        <f t="shared" ref="P65" si="24">SUM(N65,L65,J65,H65)</f>
        <v>0</v>
      </c>
      <c r="Q65" s="167"/>
    </row>
    <row r="66" spans="2:17" ht="30" customHeight="1">
      <c r="B66" s="353" t="s">
        <v>45</v>
      </c>
      <c r="C66" s="419" t="s">
        <v>219</v>
      </c>
      <c r="D66" s="416"/>
      <c r="E66" s="416"/>
      <c r="F66" s="145" t="s">
        <v>265</v>
      </c>
      <c r="G66" s="159"/>
      <c r="H66" s="150"/>
      <c r="I66" s="218">
        <f>SUM(I67:I68)</f>
        <v>0</v>
      </c>
      <c r="J66" s="217">
        <f t="shared" ref="J66:N66" si="25">SUM(J67:J68)</f>
        <v>0</v>
      </c>
      <c r="K66" s="218">
        <f t="shared" si="25"/>
        <v>0</v>
      </c>
      <c r="L66" s="217">
        <f t="shared" si="25"/>
        <v>0</v>
      </c>
      <c r="M66" s="218">
        <f t="shared" si="25"/>
        <v>0</v>
      </c>
      <c r="N66" s="217">
        <f t="shared" si="25"/>
        <v>0</v>
      </c>
      <c r="O66" s="143">
        <f t="shared" si="15"/>
        <v>0</v>
      </c>
      <c r="P66" s="144">
        <f>SUM(N66,L66,J66,H66)</f>
        <v>0</v>
      </c>
      <c r="Q66" s="167"/>
    </row>
    <row r="67" spans="2:17" ht="30" customHeight="1">
      <c r="B67" s="354"/>
      <c r="C67" s="251"/>
      <c r="D67" s="426" t="s">
        <v>147</v>
      </c>
      <c r="E67" s="427"/>
      <c r="F67" s="28" t="s">
        <v>266</v>
      </c>
      <c r="G67" s="31"/>
      <c r="H67" s="17"/>
      <c r="I67" s="101">
        <v>0</v>
      </c>
      <c r="J67" s="100">
        <v>0</v>
      </c>
      <c r="K67" s="101">
        <v>0</v>
      </c>
      <c r="L67" s="100">
        <v>0</v>
      </c>
      <c r="M67" s="101">
        <v>0</v>
      </c>
      <c r="N67" s="100">
        <v>0</v>
      </c>
      <c r="O67" s="16">
        <f t="shared" si="15"/>
        <v>0</v>
      </c>
      <c r="P67" s="17"/>
      <c r="Q67" s="166"/>
    </row>
    <row r="68" spans="2:17" ht="30" customHeight="1">
      <c r="B68" s="354"/>
      <c r="C68" s="252"/>
      <c r="D68" s="426" t="s">
        <v>148</v>
      </c>
      <c r="E68" s="427"/>
      <c r="F68" s="28" t="s">
        <v>267</v>
      </c>
      <c r="G68" s="31"/>
      <c r="H68" s="17"/>
      <c r="I68" s="101">
        <v>0</v>
      </c>
      <c r="J68" s="100">
        <v>0</v>
      </c>
      <c r="K68" s="101">
        <v>0</v>
      </c>
      <c r="L68" s="100">
        <v>0</v>
      </c>
      <c r="M68" s="101">
        <v>0</v>
      </c>
      <c r="N68" s="100">
        <v>0</v>
      </c>
      <c r="O68" s="16">
        <f t="shared" si="15"/>
        <v>0</v>
      </c>
      <c r="P68" s="17"/>
      <c r="Q68" s="166"/>
    </row>
    <row r="69" spans="2:17" ht="30" customHeight="1">
      <c r="B69" s="354"/>
      <c r="C69" s="416" t="s">
        <v>149</v>
      </c>
      <c r="D69" s="416"/>
      <c r="E69" s="416"/>
      <c r="F69" s="145" t="s">
        <v>207</v>
      </c>
      <c r="G69" s="159"/>
      <c r="H69" s="150"/>
      <c r="I69" s="142">
        <v>0</v>
      </c>
      <c r="J69" s="141">
        <v>0</v>
      </c>
      <c r="K69" s="142">
        <v>0</v>
      </c>
      <c r="L69" s="141">
        <v>0</v>
      </c>
      <c r="M69" s="142">
        <v>0</v>
      </c>
      <c r="N69" s="141">
        <v>0</v>
      </c>
      <c r="O69" s="143">
        <f t="shared" si="15"/>
        <v>0</v>
      </c>
      <c r="P69" s="144">
        <f>SUM(N69,L69,J69,H69)</f>
        <v>0</v>
      </c>
      <c r="Q69" s="167"/>
    </row>
    <row r="70" spans="2:17" ht="30" customHeight="1">
      <c r="B70" s="354"/>
      <c r="C70" s="416" t="s">
        <v>150</v>
      </c>
      <c r="D70" s="416"/>
      <c r="E70" s="416"/>
      <c r="F70" s="145" t="s">
        <v>268</v>
      </c>
      <c r="G70" s="159"/>
      <c r="H70" s="150"/>
      <c r="I70" s="142">
        <v>0</v>
      </c>
      <c r="J70" s="150"/>
      <c r="K70" s="142">
        <v>0</v>
      </c>
      <c r="L70" s="150"/>
      <c r="M70" s="142">
        <v>0</v>
      </c>
      <c r="N70" s="150"/>
      <c r="O70" s="143">
        <f t="shared" si="15"/>
        <v>0</v>
      </c>
      <c r="P70" s="150"/>
      <c r="Q70" s="167"/>
    </row>
    <row r="71" spans="2:17" ht="30" customHeight="1">
      <c r="B71" s="354"/>
      <c r="C71" s="424" t="s">
        <v>151</v>
      </c>
      <c r="D71" s="424"/>
      <c r="E71" s="424"/>
      <c r="F71" s="340" t="s">
        <v>208</v>
      </c>
      <c r="G71" s="341"/>
      <c r="H71" s="342"/>
      <c r="I71" s="343">
        <v>0</v>
      </c>
      <c r="J71" s="344"/>
      <c r="K71" s="343">
        <v>0</v>
      </c>
      <c r="L71" s="344"/>
      <c r="M71" s="343">
        <v>0</v>
      </c>
      <c r="N71" s="344"/>
      <c r="O71" s="345">
        <f t="shared" si="15"/>
        <v>0</v>
      </c>
      <c r="P71" s="344"/>
      <c r="Q71" s="346"/>
    </row>
    <row r="72" spans="2:17" ht="30" customHeight="1">
      <c r="B72" s="354"/>
      <c r="C72" s="351" t="s">
        <v>276</v>
      </c>
      <c r="D72" s="351"/>
      <c r="E72" s="351"/>
      <c r="F72" s="145" t="s">
        <v>273</v>
      </c>
      <c r="G72" s="159"/>
      <c r="H72" s="150"/>
      <c r="I72" s="142">
        <v>0</v>
      </c>
      <c r="J72" s="216">
        <v>0</v>
      </c>
      <c r="K72" s="142">
        <v>0</v>
      </c>
      <c r="L72" s="349">
        <v>0</v>
      </c>
      <c r="M72" s="142">
        <v>0</v>
      </c>
      <c r="N72" s="216">
        <v>0</v>
      </c>
      <c r="O72" s="143">
        <f>SUM(M72,K72,I72,G72,M72)</f>
        <v>0</v>
      </c>
      <c r="P72" s="143">
        <f>SUM(N72,L72,J72,N72,H72)</f>
        <v>0</v>
      </c>
      <c r="Q72" s="167"/>
    </row>
    <row r="73" spans="2:17" ht="30" customHeight="1" thickBot="1">
      <c r="B73" s="355"/>
      <c r="C73" s="352" t="s">
        <v>275</v>
      </c>
      <c r="D73" s="352"/>
      <c r="E73" s="352"/>
      <c r="F73" s="160" t="s">
        <v>274</v>
      </c>
      <c r="G73" s="161"/>
      <c r="H73" s="162"/>
      <c r="I73" s="221">
        <v>0</v>
      </c>
      <c r="J73" s="350">
        <v>0</v>
      </c>
      <c r="K73" s="221">
        <v>0</v>
      </c>
      <c r="L73" s="350">
        <v>0</v>
      </c>
      <c r="M73" s="221">
        <v>0</v>
      </c>
      <c r="N73" s="350">
        <v>0</v>
      </c>
      <c r="O73" s="222">
        <f>SUM(M73,K73,I73,G73,M73)</f>
        <v>0</v>
      </c>
      <c r="P73" s="222">
        <f>SUM(N73,L73,J73,N73,H73)</f>
        <v>0</v>
      </c>
      <c r="Q73" s="172"/>
    </row>
    <row r="74" spans="2:17" ht="10.5" customHeight="1">
      <c r="B74" s="18"/>
      <c r="C74" s="245"/>
      <c r="D74" s="245"/>
      <c r="E74" s="245"/>
      <c r="F74" s="22"/>
      <c r="G74" s="23"/>
      <c r="H74" s="4"/>
      <c r="I74" s="24"/>
      <c r="J74" s="4"/>
      <c r="K74" s="24"/>
      <c r="L74" s="4"/>
      <c r="M74" s="24"/>
      <c r="N74" s="4"/>
      <c r="O74" s="24"/>
      <c r="P74" s="4"/>
    </row>
    <row r="75" spans="2:17" ht="30" customHeight="1"/>
  </sheetData>
  <mergeCells count="80">
    <mergeCell ref="C71:E71"/>
    <mergeCell ref="B65:E65"/>
    <mergeCell ref="D67:E67"/>
    <mergeCell ref="D68:E68"/>
    <mergeCell ref="C69:E69"/>
    <mergeCell ref="C70:E70"/>
    <mergeCell ref="B62:E62"/>
    <mergeCell ref="C66:E66"/>
    <mergeCell ref="B63:E63"/>
    <mergeCell ref="B56:E56"/>
    <mergeCell ref="B64:E64"/>
    <mergeCell ref="C36:E36"/>
    <mergeCell ref="C30:E30"/>
    <mergeCell ref="C42:E42"/>
    <mergeCell ref="D31:E31"/>
    <mergeCell ref="B44:E44"/>
    <mergeCell ref="C38:C41"/>
    <mergeCell ref="D38:E38"/>
    <mergeCell ref="D40:E40"/>
    <mergeCell ref="B36:B43"/>
    <mergeCell ref="B25:E25"/>
    <mergeCell ref="B26:B27"/>
    <mergeCell ref="D29:E29"/>
    <mergeCell ref="B34:E34"/>
    <mergeCell ref="B28:E28"/>
    <mergeCell ref="D33:E33"/>
    <mergeCell ref="B30:B33"/>
    <mergeCell ref="C26:E26"/>
    <mergeCell ref="C27:E27"/>
    <mergeCell ref="C23:E23"/>
    <mergeCell ref="C24:E24"/>
    <mergeCell ref="B18:E18"/>
    <mergeCell ref="B20:B21"/>
    <mergeCell ref="B23:B24"/>
    <mergeCell ref="C21:E21"/>
    <mergeCell ref="B22:E22"/>
    <mergeCell ref="B52:E52"/>
    <mergeCell ref="B58:E58"/>
    <mergeCell ref="B61:E61"/>
    <mergeCell ref="C46:D47"/>
    <mergeCell ref="B53:B55"/>
    <mergeCell ref="B60:E60"/>
    <mergeCell ref="B59:E59"/>
    <mergeCell ref="C53:D54"/>
    <mergeCell ref="B48:E48"/>
    <mergeCell ref="C51:E51"/>
    <mergeCell ref="C55:E55"/>
    <mergeCell ref="B57:E57"/>
    <mergeCell ref="B49:B51"/>
    <mergeCell ref="C49:D50"/>
    <mergeCell ref="B45:B47"/>
    <mergeCell ref="C45:E45"/>
    <mergeCell ref="C14:E14"/>
    <mergeCell ref="I3:N3"/>
    <mergeCell ref="M4:N4"/>
    <mergeCell ref="K4:L4"/>
    <mergeCell ref="I4:J4"/>
    <mergeCell ref="G4:H4"/>
    <mergeCell ref="B19:E19"/>
    <mergeCell ref="C20:E20"/>
    <mergeCell ref="C17:E17"/>
    <mergeCell ref="B15:E15"/>
    <mergeCell ref="B16:B17"/>
    <mergeCell ref="C16:E16"/>
    <mergeCell ref="C72:E72"/>
    <mergeCell ref="C73:E73"/>
    <mergeCell ref="B66:B73"/>
    <mergeCell ref="Q4:Q5"/>
    <mergeCell ref="C12:E12"/>
    <mergeCell ref="B6:E6"/>
    <mergeCell ref="B11:E11"/>
    <mergeCell ref="O4:P4"/>
    <mergeCell ref="C10:E10"/>
    <mergeCell ref="B4:F5"/>
    <mergeCell ref="C9:E9"/>
    <mergeCell ref="B7:B10"/>
    <mergeCell ref="C7:E7"/>
    <mergeCell ref="C8:E8"/>
    <mergeCell ref="C13:E13"/>
    <mergeCell ref="B12:B14"/>
  </mergeCells>
  <phoneticPr fontId="2"/>
  <printOptions horizontalCentered="1"/>
  <pageMargins left="0.25" right="0.25" top="0.75" bottom="0.75" header="0.3" footer="0.3"/>
  <pageSetup paperSize="9" scale="57" fitToWidth="0" fitToHeight="2" orientation="portrait" r:id="rId1"/>
  <headerFooter alignWithMargins="0">
    <oddHeader>&amp;R別紙様式１</oddHeader>
  </headerFooter>
  <rowBreaks count="2" manualBreakCount="2">
    <brk id="37" max="16" man="1"/>
    <brk id="74" max="16"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50"/>
  <sheetViews>
    <sheetView topLeftCell="A13" zoomScaleNormal="100" workbookViewId="0">
      <selection activeCell="I45" sqref="I45"/>
    </sheetView>
  </sheetViews>
  <sheetFormatPr defaultColWidth="11" defaultRowHeight="14.25"/>
  <cols>
    <col min="1" max="1" width="1.875" customWidth="1"/>
    <col min="2" max="2" width="4.625" customWidth="1"/>
    <col min="3" max="3" width="2.375" customWidth="1"/>
    <col min="4" max="4" width="8.875" customWidth="1"/>
    <col min="5" max="5" width="13.875" customWidth="1"/>
    <col min="6" max="256" width="8.875" customWidth="1"/>
  </cols>
  <sheetData>
    <row r="1" spans="1:13" ht="18.75">
      <c r="A1" s="92"/>
      <c r="B1" s="40"/>
      <c r="C1" s="485" t="s">
        <v>239</v>
      </c>
      <c r="D1" s="485"/>
      <c r="E1" s="485"/>
      <c r="F1" s="485"/>
      <c r="G1" s="485"/>
      <c r="H1" s="485"/>
      <c r="I1" s="485"/>
      <c r="J1" s="485"/>
      <c r="K1" s="485"/>
      <c r="L1" s="485"/>
      <c r="M1" s="485"/>
    </row>
    <row r="2" spans="1:13" ht="18.75">
      <c r="B2" s="40"/>
      <c r="C2" s="42"/>
      <c r="D2" s="42"/>
      <c r="E2" s="42"/>
      <c r="F2" s="42"/>
      <c r="G2" s="42"/>
      <c r="H2" s="42"/>
      <c r="I2" s="42"/>
      <c r="J2" s="42"/>
      <c r="K2" s="84" t="str">
        <f>'別紙様式１（見込量集計表）'!O2</f>
        <v>市 町 名：○　○　市（町）</v>
      </c>
      <c r="L2" s="42"/>
      <c r="M2" s="42"/>
    </row>
    <row r="3" spans="1:13" ht="15" thickBot="1">
      <c r="B3" s="41" t="s">
        <v>55</v>
      </c>
      <c r="C3" s="40"/>
      <c r="D3" s="40"/>
      <c r="E3" s="40"/>
      <c r="F3" s="40"/>
      <c r="G3" s="40"/>
      <c r="H3" s="40"/>
      <c r="I3" s="40"/>
      <c r="J3" s="40"/>
      <c r="K3" s="40"/>
      <c r="L3" s="495" t="s">
        <v>56</v>
      </c>
      <c r="M3" s="495"/>
    </row>
    <row r="4" spans="1:13" ht="21.95" customHeight="1">
      <c r="B4" s="440" t="s">
        <v>57</v>
      </c>
      <c r="C4" s="441"/>
      <c r="D4" s="441"/>
      <c r="E4" s="442"/>
      <c r="F4" s="470" t="s">
        <v>240</v>
      </c>
      <c r="G4" s="470" t="s">
        <v>241</v>
      </c>
      <c r="H4" s="470" t="s">
        <v>242</v>
      </c>
      <c r="I4" s="487" t="s">
        <v>58</v>
      </c>
      <c r="J4" s="488"/>
      <c r="K4" s="488"/>
      <c r="L4" s="489"/>
      <c r="M4" s="479" t="s">
        <v>246</v>
      </c>
    </row>
    <row r="5" spans="1:13" ht="21.95" customHeight="1">
      <c r="B5" s="443"/>
      <c r="C5" s="444"/>
      <c r="D5" s="444"/>
      <c r="E5" s="445"/>
      <c r="F5" s="471"/>
      <c r="G5" s="471"/>
      <c r="H5" s="471"/>
      <c r="I5" s="94" t="s">
        <v>243</v>
      </c>
      <c r="J5" s="94" t="s">
        <v>244</v>
      </c>
      <c r="K5" s="94" t="s">
        <v>245</v>
      </c>
      <c r="L5" s="94" t="s">
        <v>135</v>
      </c>
      <c r="M5" s="486"/>
    </row>
    <row r="6" spans="1:13" ht="15" thickBot="1">
      <c r="B6" s="446"/>
      <c r="C6" s="447"/>
      <c r="D6" s="447"/>
      <c r="E6" s="448"/>
      <c r="F6" s="95" t="s">
        <v>133</v>
      </c>
      <c r="G6" s="96" t="s">
        <v>25</v>
      </c>
      <c r="H6" s="96" t="s">
        <v>134</v>
      </c>
      <c r="I6" s="80" t="s">
        <v>25</v>
      </c>
      <c r="J6" s="80" t="s">
        <v>25</v>
      </c>
      <c r="K6" s="80" t="s">
        <v>25</v>
      </c>
      <c r="L6" s="80" t="s">
        <v>25</v>
      </c>
      <c r="M6" s="97" t="s">
        <v>134</v>
      </c>
    </row>
    <row r="7" spans="1:13" ht="21.95" customHeight="1">
      <c r="B7" s="428" t="s">
        <v>59</v>
      </c>
      <c r="C7" s="472" t="s">
        <v>5</v>
      </c>
      <c r="D7" s="473"/>
      <c r="E7" s="474"/>
      <c r="F7" s="44">
        <f>SUM(F8:F9)</f>
        <v>0</v>
      </c>
      <c r="G7" s="44">
        <f t="shared" ref="G7:K7" si="0">SUM(G8:G9)</f>
        <v>0</v>
      </c>
      <c r="H7" s="44">
        <f t="shared" si="0"/>
        <v>0</v>
      </c>
      <c r="I7" s="44">
        <f t="shared" si="0"/>
        <v>0</v>
      </c>
      <c r="J7" s="44">
        <f t="shared" si="0"/>
        <v>0</v>
      </c>
      <c r="K7" s="44">
        <f t="shared" si="0"/>
        <v>0</v>
      </c>
      <c r="L7" s="44">
        <f>SUM(I7:K7)</f>
        <v>0</v>
      </c>
      <c r="M7" s="45">
        <f t="shared" ref="M7:M10" si="1">SUM(L7,H7)</f>
        <v>0</v>
      </c>
    </row>
    <row r="8" spans="1:13" ht="21.95" customHeight="1">
      <c r="B8" s="429"/>
      <c r="C8" s="108"/>
      <c r="D8" s="490" t="s">
        <v>75</v>
      </c>
      <c r="E8" s="491"/>
      <c r="F8" s="113">
        <v>0</v>
      </c>
      <c r="G8" s="81">
        <f>SUM('別紙様式１（見込量集計表）'!H6)</f>
        <v>0</v>
      </c>
      <c r="H8" s="47">
        <f>SUM(F8:G8)</f>
        <v>0</v>
      </c>
      <c r="I8" s="47">
        <f>SUM('別紙様式１（見込量集計表）'!J6)</f>
        <v>0</v>
      </c>
      <c r="J8" s="47">
        <f>SUM('別紙様式１（見込量集計表）'!L6)</f>
        <v>0</v>
      </c>
      <c r="K8" s="47">
        <f>SUM('別紙様式１（見込量集計表）'!N6)</f>
        <v>0</v>
      </c>
      <c r="L8" s="47">
        <f t="shared" ref="L8:L11" si="2">SUM(I8:K8)</f>
        <v>0</v>
      </c>
      <c r="M8" s="48">
        <f t="shared" si="1"/>
        <v>0</v>
      </c>
    </row>
    <row r="9" spans="1:13" ht="21.95" customHeight="1">
      <c r="B9" s="429"/>
      <c r="C9" s="109"/>
      <c r="D9" s="433" t="s">
        <v>60</v>
      </c>
      <c r="E9" s="434"/>
      <c r="F9" s="113">
        <v>0</v>
      </c>
      <c r="G9" s="81">
        <f>'別紙様式１（見込量集計表）'!H11</f>
        <v>0</v>
      </c>
      <c r="H9" s="47">
        <f>SUM(F9:G9)</f>
        <v>0</v>
      </c>
      <c r="I9" s="49">
        <f>'別紙様式１（見込量集計表）'!J11</f>
        <v>0</v>
      </c>
      <c r="J9" s="49">
        <f>'別紙様式１（見込量集計表）'!L11</f>
        <v>0</v>
      </c>
      <c r="K9" s="49">
        <f>'別紙様式１（見込量集計表）'!N11</f>
        <v>0</v>
      </c>
      <c r="L9" s="47">
        <f t="shared" si="2"/>
        <v>0</v>
      </c>
      <c r="M9" s="48">
        <f t="shared" si="1"/>
        <v>0</v>
      </c>
    </row>
    <row r="10" spans="1:13" ht="21.95" customHeight="1">
      <c r="B10" s="429"/>
      <c r="C10" s="438" t="s">
        <v>61</v>
      </c>
      <c r="D10" s="439"/>
      <c r="E10" s="434"/>
      <c r="F10" s="114">
        <v>0</v>
      </c>
      <c r="G10" s="82">
        <f>'別紙様式１（見込量集計表）'!H15+'別紙様式１（見込量集計表）'!H18</f>
        <v>0</v>
      </c>
      <c r="H10" s="47">
        <f>SUM(F10:G10)</f>
        <v>0</v>
      </c>
      <c r="I10" s="47">
        <f>'別紙様式１（見込量集計表）'!J15+'別紙様式１（見込量集計表）'!J18</f>
        <v>0</v>
      </c>
      <c r="J10" s="47">
        <f>'別紙様式１（見込量集計表）'!L15+'別紙様式１（見込量集計表）'!L18</f>
        <v>0</v>
      </c>
      <c r="K10" s="47">
        <f>'別紙様式１（見込量集計表）'!N15+'別紙様式１（見込量集計表）'!N18</f>
        <v>0</v>
      </c>
      <c r="L10" s="47">
        <f t="shared" si="2"/>
        <v>0</v>
      </c>
      <c r="M10" s="48">
        <f t="shared" si="1"/>
        <v>0</v>
      </c>
    </row>
    <row r="11" spans="1:13" ht="21.95" customHeight="1" thickBot="1">
      <c r="B11" s="429"/>
      <c r="C11" s="466" t="s">
        <v>168</v>
      </c>
      <c r="D11" s="439"/>
      <c r="E11" s="434"/>
      <c r="F11" s="114">
        <v>0</v>
      </c>
      <c r="G11" s="82">
        <f>'別紙様式１（見込量集計表）'!H19+'別紙様式１（見込量集計表）'!H22</f>
        <v>0</v>
      </c>
      <c r="H11" s="47">
        <f>SUM(F11:G11)</f>
        <v>0</v>
      </c>
      <c r="I11" s="47">
        <f>'別紙様式１（見込量集計表）'!J19+'別紙様式１（見込量集計表）'!J22</f>
        <v>0</v>
      </c>
      <c r="J11" s="47">
        <f>'別紙様式１（見込量集計表）'!L19+'別紙様式１（見込量集計表）'!L22</f>
        <v>0</v>
      </c>
      <c r="K11" s="47">
        <f>'別紙様式１（見込量集計表）'!N19+'別紙様式１（見込量集計表）'!N22</f>
        <v>0</v>
      </c>
      <c r="L11" s="47">
        <f t="shared" si="2"/>
        <v>0</v>
      </c>
      <c r="M11" s="48">
        <f>SUM(L11,H11)</f>
        <v>0</v>
      </c>
    </row>
    <row r="12" spans="1:13" ht="21.95" customHeight="1" thickBot="1">
      <c r="B12" s="430"/>
      <c r="C12" s="110" t="s">
        <v>62</v>
      </c>
      <c r="D12" s="111"/>
      <c r="E12" s="112"/>
      <c r="F12" s="51">
        <f>SUM(F10,F7,F11)</f>
        <v>0</v>
      </c>
      <c r="G12" s="51">
        <f t="shared" ref="G12:M12" si="3">SUM(G10,G7,G11)</f>
        <v>0</v>
      </c>
      <c r="H12" s="51">
        <f t="shared" si="3"/>
        <v>0</v>
      </c>
      <c r="I12" s="51">
        <f t="shared" si="3"/>
        <v>0</v>
      </c>
      <c r="J12" s="51">
        <f t="shared" si="3"/>
        <v>0</v>
      </c>
      <c r="K12" s="51">
        <f t="shared" si="3"/>
        <v>0</v>
      </c>
      <c r="L12" s="51">
        <f t="shared" si="3"/>
        <v>0</v>
      </c>
      <c r="M12" s="83">
        <f t="shared" si="3"/>
        <v>0</v>
      </c>
    </row>
    <row r="13" spans="1:13" ht="21.95" customHeight="1">
      <c r="B13" s="428" t="s">
        <v>63</v>
      </c>
      <c r="C13" s="467" t="s">
        <v>64</v>
      </c>
      <c r="D13" s="468"/>
      <c r="E13" s="469"/>
      <c r="F13" s="113">
        <v>0</v>
      </c>
      <c r="G13" s="46">
        <f>'別紙様式１（見込量集計表）'!H25</f>
        <v>0</v>
      </c>
      <c r="H13" s="47">
        <f>SUM(F13:G13)</f>
        <v>0</v>
      </c>
      <c r="I13" s="52">
        <f>'別紙様式１（見込量集計表）'!J25</f>
        <v>0</v>
      </c>
      <c r="J13" s="52">
        <f>'別紙様式１（見込量集計表）'!L25</f>
        <v>0</v>
      </c>
      <c r="K13" s="52">
        <f>'別紙様式１（見込量集計表）'!N25</f>
        <v>0</v>
      </c>
      <c r="L13" s="47">
        <f>SUM(I13:K13)</f>
        <v>0</v>
      </c>
      <c r="M13" s="45">
        <f>SUM(L13,H13)</f>
        <v>0</v>
      </c>
    </row>
    <row r="14" spans="1:13" ht="21.95" customHeight="1">
      <c r="B14" s="429"/>
      <c r="C14" s="492" t="s">
        <v>65</v>
      </c>
      <c r="D14" s="493"/>
      <c r="E14" s="494"/>
      <c r="F14" s="50">
        <f t="shared" ref="F14:K14" si="4">SUM(F15:F17)</f>
        <v>0</v>
      </c>
      <c r="G14" s="50">
        <f t="shared" si="4"/>
        <v>0</v>
      </c>
      <c r="H14" s="50">
        <f>SUM(H15:H17)</f>
        <v>0</v>
      </c>
      <c r="I14" s="50">
        <f t="shared" si="4"/>
        <v>0</v>
      </c>
      <c r="J14" s="50">
        <f t="shared" si="4"/>
        <v>0</v>
      </c>
      <c r="K14" s="50">
        <f t="shared" si="4"/>
        <v>0</v>
      </c>
      <c r="L14" s="47">
        <f>SUM(I14:K14)</f>
        <v>0</v>
      </c>
      <c r="M14" s="48">
        <f>SUM(L14,H14)</f>
        <v>0</v>
      </c>
    </row>
    <row r="15" spans="1:13" ht="21.95" customHeight="1">
      <c r="B15" s="429"/>
      <c r="C15" s="53"/>
      <c r="D15" s="496" t="s">
        <v>120</v>
      </c>
      <c r="E15" s="434"/>
      <c r="F15" s="114">
        <v>0</v>
      </c>
      <c r="G15" s="50">
        <f>SUM('別紙様式１（見込量集計表）'!H38,'別紙様式１（見込量集計表）'!H46,'別紙様式１（見込量集計表）'!H49,'別紙様式１（見込量集計表）'!H53)</f>
        <v>0</v>
      </c>
      <c r="H15" s="47">
        <f>SUM(F15:G15)</f>
        <v>0</v>
      </c>
      <c r="I15" s="50">
        <f>SUM('別紙様式１（見込量集計表）'!J38,'別紙様式１（見込量集計表）'!J46,'別紙様式１（見込量集計表）'!J49,'別紙様式１（見込量集計表）'!J53)</f>
        <v>0</v>
      </c>
      <c r="J15" s="50">
        <f>SUM('別紙様式１（見込量集計表）'!L38,'別紙様式１（見込量集計表）'!L46,'別紙様式１（見込量集計表）'!L49,'別紙様式１（見込量集計表）'!L53)</f>
        <v>0</v>
      </c>
      <c r="K15" s="50">
        <f>SUM('別紙様式１（見込量集計表）'!N38,'別紙様式１（見込量集計表）'!N46,'別紙様式１（見込量集計表）'!N49,'別紙様式１（見込量集計表）'!N53)</f>
        <v>0</v>
      </c>
      <c r="L15" s="47">
        <f>SUM(I15:K15)</f>
        <v>0</v>
      </c>
      <c r="M15" s="48">
        <f>SUM(L15,H15)</f>
        <v>0</v>
      </c>
    </row>
    <row r="16" spans="1:13" ht="21.95" customHeight="1">
      <c r="B16" s="429"/>
      <c r="C16" s="53"/>
      <c r="D16" s="433" t="s">
        <v>66</v>
      </c>
      <c r="E16" s="434"/>
      <c r="F16" s="114">
        <v>0</v>
      </c>
      <c r="G16" s="50">
        <f>SUM('別紙様式１（見込量集計表）'!G40,'別紙様式１（見込量集計表）'!G47,'別紙様式１（見込量集計表）'!G50,'別紙様式１（見込量集計表）'!G54)</f>
        <v>0</v>
      </c>
      <c r="H16" s="47">
        <f>SUM(F16:G16)</f>
        <v>0</v>
      </c>
      <c r="I16" s="50">
        <f>SUM('別紙様式１（見込量集計表）'!J40,'別紙様式１（見込量集計表）'!J47,'別紙様式１（見込量集計表）'!J50,'別紙様式１（見込量集計表）'!J54)</f>
        <v>0</v>
      </c>
      <c r="J16" s="50">
        <f>SUM('別紙様式１（見込量集計表）'!L40,'別紙様式１（見込量集計表）'!L47,'別紙様式１（見込量集計表）'!L50,'別紙様式１（見込量集計表）'!L54)</f>
        <v>0</v>
      </c>
      <c r="K16" s="50">
        <f>SUM('別紙様式１（見込量集計表）'!N40,'別紙様式１（見込量集計表）'!N47,'別紙様式１（見込量集計表）'!N50,'別紙様式１（見込量集計表）'!N54)</f>
        <v>0</v>
      </c>
      <c r="L16" s="47">
        <f>SUM(I16:K16)</f>
        <v>0</v>
      </c>
      <c r="M16" s="48">
        <f>SUM(L16,H16)</f>
        <v>0</v>
      </c>
    </row>
    <row r="17" spans="2:13" ht="21.95" customHeight="1" thickBot="1">
      <c r="B17" s="429"/>
      <c r="C17" s="54"/>
      <c r="D17" s="431" t="s">
        <v>67</v>
      </c>
      <c r="E17" s="432"/>
      <c r="F17" s="115">
        <v>0</v>
      </c>
      <c r="G17" s="55">
        <f>SUM('別紙様式１（見込量集計表）'!H42,'別紙様式１（見込量集計表）'!H51,'別紙様式１（見込量集計表）'!H55)</f>
        <v>0</v>
      </c>
      <c r="H17" s="55">
        <f>SUM(F17:G17)</f>
        <v>0</v>
      </c>
      <c r="I17" s="55">
        <f>SUM('別紙様式１（見込量集計表）'!J42,'別紙様式１（見込量集計表）'!J51,'別紙様式１（見込量集計表）'!J55)</f>
        <v>0</v>
      </c>
      <c r="J17" s="55">
        <f>SUM('別紙様式１（見込量集計表）'!L42,'別紙様式１（見込量集計表）'!L51,'別紙様式１（見込量集計表）'!L55)</f>
        <v>0</v>
      </c>
      <c r="K17" s="55">
        <f>SUM('別紙様式１（見込量集計表）'!N42,'別紙様式１（見込量集計表）'!N51,'別紙様式１（見込量集計表）'!N55)</f>
        <v>0</v>
      </c>
      <c r="L17" s="55">
        <f>SUM(I17:K17)</f>
        <v>0</v>
      </c>
      <c r="M17" s="56">
        <f>SUM(L17,H17)</f>
        <v>0</v>
      </c>
    </row>
    <row r="18" spans="2:13" ht="21.95" customHeight="1" thickBot="1">
      <c r="B18" s="429"/>
      <c r="C18" s="472" t="s">
        <v>62</v>
      </c>
      <c r="D18" s="473"/>
      <c r="E18" s="474"/>
      <c r="F18" s="57">
        <f>SUM(F13,F14)</f>
        <v>0</v>
      </c>
      <c r="G18" s="57">
        <f t="shared" ref="G18:M18" si="5">SUM(G13,G14)</f>
        <v>0</v>
      </c>
      <c r="H18" s="57">
        <f t="shared" si="5"/>
        <v>0</v>
      </c>
      <c r="I18" s="57">
        <f t="shared" si="5"/>
        <v>0</v>
      </c>
      <c r="J18" s="57">
        <f t="shared" si="5"/>
        <v>0</v>
      </c>
      <c r="K18" s="57">
        <f t="shared" si="5"/>
        <v>0</v>
      </c>
      <c r="L18" s="57">
        <f t="shared" si="5"/>
        <v>0</v>
      </c>
      <c r="M18" s="58">
        <f t="shared" si="5"/>
        <v>0</v>
      </c>
    </row>
    <row r="19" spans="2:13" ht="21.95" customHeight="1" thickBot="1">
      <c r="B19" s="435" t="s">
        <v>68</v>
      </c>
      <c r="C19" s="436"/>
      <c r="D19" s="436"/>
      <c r="E19" s="437"/>
      <c r="F19" s="51">
        <f>SUM(F18,F12)</f>
        <v>0</v>
      </c>
      <c r="G19" s="51">
        <f t="shared" ref="G19:M19" si="6">SUM(G18,G12)</f>
        <v>0</v>
      </c>
      <c r="H19" s="51">
        <f t="shared" si="6"/>
        <v>0</v>
      </c>
      <c r="I19" s="51">
        <f t="shared" si="6"/>
        <v>0</v>
      </c>
      <c r="J19" s="51">
        <f>SUM(J18,J12)</f>
        <v>0</v>
      </c>
      <c r="K19" s="51">
        <f t="shared" si="6"/>
        <v>0</v>
      </c>
      <c r="L19" s="51">
        <f t="shared" si="6"/>
        <v>0</v>
      </c>
      <c r="M19" s="83">
        <f t="shared" si="6"/>
        <v>0</v>
      </c>
    </row>
    <row r="20" spans="2:13" ht="21.95" customHeight="1">
      <c r="B20" s="59"/>
      <c r="C20" s="59"/>
      <c r="D20" s="59"/>
      <c r="E20" s="59"/>
      <c r="F20" s="60"/>
      <c r="G20" s="60"/>
      <c r="H20" s="60"/>
      <c r="I20" s="60"/>
      <c r="J20" s="60"/>
      <c r="K20" s="60"/>
      <c r="L20" s="60"/>
      <c r="M20" s="61"/>
    </row>
    <row r="21" spans="2:13" ht="21.95" customHeight="1" thickBot="1">
      <c r="B21" s="41" t="s">
        <v>69</v>
      </c>
      <c r="C21" s="40"/>
      <c r="D21" s="40"/>
      <c r="E21" s="40"/>
      <c r="F21" s="62"/>
      <c r="G21" s="62"/>
      <c r="H21" s="62"/>
      <c r="I21" s="62"/>
      <c r="J21" s="62"/>
      <c r="K21" s="62"/>
      <c r="L21" s="464"/>
      <c r="M21" s="464"/>
    </row>
    <row r="22" spans="2:13" ht="21.95" customHeight="1">
      <c r="B22" s="440" t="s">
        <v>57</v>
      </c>
      <c r="C22" s="441"/>
      <c r="D22" s="441"/>
      <c r="E22" s="442"/>
      <c r="F22" s="470" t="s">
        <v>240</v>
      </c>
      <c r="G22" s="470" t="s">
        <v>241</v>
      </c>
      <c r="H22" s="470" t="s">
        <v>242</v>
      </c>
      <c r="I22" s="487" t="s">
        <v>58</v>
      </c>
      <c r="J22" s="488"/>
      <c r="K22" s="488"/>
      <c r="L22" s="489"/>
      <c r="M22" s="479" t="s">
        <v>246</v>
      </c>
    </row>
    <row r="23" spans="2:13" ht="21.95" customHeight="1">
      <c r="B23" s="443"/>
      <c r="C23" s="444"/>
      <c r="D23" s="444"/>
      <c r="E23" s="445"/>
      <c r="F23" s="471"/>
      <c r="G23" s="471"/>
      <c r="H23" s="471"/>
      <c r="I23" s="94" t="s">
        <v>243</v>
      </c>
      <c r="J23" s="94" t="s">
        <v>244</v>
      </c>
      <c r="K23" s="94" t="s">
        <v>245</v>
      </c>
      <c r="L23" s="94" t="s">
        <v>135</v>
      </c>
      <c r="M23" s="486"/>
    </row>
    <row r="24" spans="2:13" ht="15" thickBot="1">
      <c r="B24" s="446"/>
      <c r="C24" s="447"/>
      <c r="D24" s="447"/>
      <c r="E24" s="448"/>
      <c r="F24" s="95" t="s">
        <v>133</v>
      </c>
      <c r="G24" s="96" t="s">
        <v>25</v>
      </c>
      <c r="H24" s="96" t="s">
        <v>134</v>
      </c>
      <c r="I24" s="80" t="s">
        <v>25</v>
      </c>
      <c r="J24" s="80" t="s">
        <v>25</v>
      </c>
      <c r="K24" s="80" t="s">
        <v>25</v>
      </c>
      <c r="L24" s="80" t="s">
        <v>25</v>
      </c>
      <c r="M24" s="97" t="s">
        <v>134</v>
      </c>
    </row>
    <row r="25" spans="2:13" ht="21.95" customHeight="1">
      <c r="B25" s="472" t="s">
        <v>70</v>
      </c>
      <c r="C25" s="473"/>
      <c r="D25" s="473"/>
      <c r="E25" s="474"/>
      <c r="F25" s="116">
        <v>0</v>
      </c>
      <c r="G25" s="63">
        <f>'別紙様式１（見込量集計表）'!H28</f>
        <v>0</v>
      </c>
      <c r="H25" s="63">
        <f>SUM(F25:G25)</f>
        <v>0</v>
      </c>
      <c r="I25" s="63">
        <f>SUM('別紙様式１（見込量集計表）'!J28)</f>
        <v>0</v>
      </c>
      <c r="J25" s="63">
        <f>SUM('別紙様式１（見込量集計表）'!L28)</f>
        <v>0</v>
      </c>
      <c r="K25" s="63">
        <f>'別紙様式１（見込量集計表）'!N28</f>
        <v>0</v>
      </c>
      <c r="L25" s="64">
        <f t="shared" ref="L25:L32" si="7">SUM(I25:K25)</f>
        <v>0</v>
      </c>
      <c r="M25" s="65">
        <f t="shared" ref="M25:M32" si="8">SUM(L25,H25)</f>
        <v>0</v>
      </c>
    </row>
    <row r="26" spans="2:13" ht="21.95" customHeight="1" thickBot="1">
      <c r="B26" s="43"/>
      <c r="C26" s="458" t="s">
        <v>123</v>
      </c>
      <c r="D26" s="459"/>
      <c r="E26" s="460"/>
      <c r="F26" s="117">
        <v>0</v>
      </c>
      <c r="G26" s="66">
        <f>'別紙様式１（見込量集計表）'!H32</f>
        <v>0</v>
      </c>
      <c r="H26" s="66">
        <f>SUM(F26:G26)</f>
        <v>0</v>
      </c>
      <c r="I26" s="66">
        <f>SUM('別紙様式１（見込量集計表）'!J32)</f>
        <v>0</v>
      </c>
      <c r="J26" s="66">
        <f>SUM('別紙様式１（見込量集計表）'!L32)</f>
        <v>0</v>
      </c>
      <c r="K26" s="66">
        <f>'別紙様式１（見込量集計表）'!N32</f>
        <v>0</v>
      </c>
      <c r="L26" s="67">
        <f t="shared" si="7"/>
        <v>0</v>
      </c>
      <c r="M26" s="68">
        <f t="shared" si="8"/>
        <v>0</v>
      </c>
    </row>
    <row r="27" spans="2:13" ht="21.95" customHeight="1" thickBot="1">
      <c r="B27" s="484" t="s">
        <v>71</v>
      </c>
      <c r="C27" s="453"/>
      <c r="D27" s="453"/>
      <c r="E27" s="454"/>
      <c r="F27" s="118">
        <v>0</v>
      </c>
      <c r="G27" s="69">
        <f>SUM('別紙様式１（見込量集計表）'!H44)</f>
        <v>0</v>
      </c>
      <c r="H27" s="69">
        <f>SUM(F27:G27)</f>
        <v>0</v>
      </c>
      <c r="I27" s="69">
        <f>SUM('別紙様式１（見込量集計表）'!J44)</f>
        <v>0</v>
      </c>
      <c r="J27" s="69">
        <f>'別紙様式１（見込量集計表）'!L44</f>
        <v>0</v>
      </c>
      <c r="K27" s="69">
        <f>'別紙様式１（見込量集計表）'!N44</f>
        <v>0</v>
      </c>
      <c r="L27" s="70">
        <f t="shared" si="7"/>
        <v>0</v>
      </c>
      <c r="M27" s="71">
        <f t="shared" si="8"/>
        <v>0</v>
      </c>
    </row>
    <row r="28" spans="2:13" ht="21.95" customHeight="1">
      <c r="B28" s="472" t="s">
        <v>72</v>
      </c>
      <c r="C28" s="473"/>
      <c r="D28" s="473"/>
      <c r="E28" s="474"/>
      <c r="F28" s="119">
        <v>0</v>
      </c>
      <c r="G28" s="72">
        <f>SUM('別紙様式１（見込量集計表）'!H34)</f>
        <v>0</v>
      </c>
      <c r="H28" s="72">
        <f t="shared" ref="H28:H32" si="9">SUM(F28:G28)</f>
        <v>0</v>
      </c>
      <c r="I28" s="72">
        <f>SUM('別紙様式１（見込量集計表）'!J34)</f>
        <v>0</v>
      </c>
      <c r="J28" s="72">
        <f>SUM('別紙様式１（見込量集計表）'!L34)</f>
        <v>0</v>
      </c>
      <c r="K28" s="72">
        <f>SUM('別紙様式１（見込量集計表）'!N34)</f>
        <v>0</v>
      </c>
      <c r="L28" s="70">
        <f t="shared" si="7"/>
        <v>0</v>
      </c>
      <c r="M28" s="73">
        <f t="shared" si="8"/>
        <v>0</v>
      </c>
    </row>
    <row r="29" spans="2:13" ht="21.95" customHeight="1" thickBot="1">
      <c r="B29" s="74"/>
      <c r="C29" s="500" t="s">
        <v>124</v>
      </c>
      <c r="D29" s="501"/>
      <c r="E29" s="502"/>
      <c r="F29" s="190">
        <v>0</v>
      </c>
      <c r="G29" s="75">
        <f>SUM('別紙様式１（見込量集計表）'!H38,'別紙様式１（見込量集計表）'!H40,'別紙様式１（見込量集計表）'!H42)</f>
        <v>0</v>
      </c>
      <c r="H29" s="75">
        <f t="shared" si="9"/>
        <v>0</v>
      </c>
      <c r="I29" s="75">
        <f>SUM('別紙様式１（見込量集計表）'!J38,'別紙様式１（見込量集計表）'!J40,'別紙様式１（見込量集計表）'!J42)</f>
        <v>0</v>
      </c>
      <c r="J29" s="75">
        <f>SUM('別紙様式１（見込量集計表）'!L38,'別紙様式１（見込量集計表）'!L40,'別紙様式１（見込量集計表）'!L42)</f>
        <v>0</v>
      </c>
      <c r="K29" s="75">
        <f>SUM('別紙様式１（見込量集計表）'!N38,'別紙様式１（見込量集計表）'!N40,'別紙様式１（見込量集計表）'!N42)</f>
        <v>0</v>
      </c>
      <c r="L29" s="75">
        <f t="shared" si="7"/>
        <v>0</v>
      </c>
      <c r="M29" s="191">
        <f t="shared" si="8"/>
        <v>0</v>
      </c>
    </row>
    <row r="30" spans="2:13" ht="21.95" customHeight="1" thickBot="1">
      <c r="B30" s="452" t="s">
        <v>210</v>
      </c>
      <c r="C30" s="453"/>
      <c r="D30" s="453"/>
      <c r="E30" s="454"/>
      <c r="F30" s="192">
        <v>0</v>
      </c>
      <c r="G30" s="193">
        <f>'別紙様式１（見込量集計表）'!H48</f>
        <v>0</v>
      </c>
      <c r="H30" s="193">
        <f t="shared" ref="H30:H31" si="10">SUM(F30:G30)</f>
        <v>0</v>
      </c>
      <c r="I30" s="193">
        <f>'別紙様式１（見込量集計表）'!J48</f>
        <v>0</v>
      </c>
      <c r="J30" s="193">
        <f>'別紙様式１（見込量集計表）'!L48</f>
        <v>0</v>
      </c>
      <c r="K30" s="193">
        <f>'別紙様式１（見込量集計表）'!N48</f>
        <v>0</v>
      </c>
      <c r="L30" s="193">
        <f t="shared" ref="L30:L31" si="11">SUM(I30:K30)</f>
        <v>0</v>
      </c>
      <c r="M30" s="71">
        <f t="shared" ref="M30:M31" si="12">SUM(L30,H30)</f>
        <v>0</v>
      </c>
    </row>
    <row r="31" spans="2:13" ht="21.95" customHeight="1" thickBot="1">
      <c r="B31" s="455" t="s">
        <v>211</v>
      </c>
      <c r="C31" s="456"/>
      <c r="D31" s="456"/>
      <c r="E31" s="457"/>
      <c r="F31" s="119">
        <v>0</v>
      </c>
      <c r="G31" s="72">
        <f>'別紙様式１（見込量集計表）'!H52</f>
        <v>0</v>
      </c>
      <c r="H31" s="72">
        <f t="shared" si="10"/>
        <v>0</v>
      </c>
      <c r="I31" s="72">
        <f>'別紙様式１（見込量集計表）'!J52</f>
        <v>0</v>
      </c>
      <c r="J31" s="72">
        <f>'別紙様式１（見込量集計表）'!L52</f>
        <v>0</v>
      </c>
      <c r="K31" s="72">
        <f>'別紙様式１（見込量集計表）'!N52</f>
        <v>0</v>
      </c>
      <c r="L31" s="189">
        <f t="shared" si="11"/>
        <v>0</v>
      </c>
      <c r="M31" s="73">
        <f t="shared" si="12"/>
        <v>0</v>
      </c>
    </row>
    <row r="32" spans="2:13" ht="21.95" customHeight="1" thickBot="1">
      <c r="B32" s="484" t="s">
        <v>8</v>
      </c>
      <c r="C32" s="453"/>
      <c r="D32" s="453"/>
      <c r="E32" s="454"/>
      <c r="F32" s="120">
        <v>0</v>
      </c>
      <c r="G32" s="76">
        <f>SUM('別紙様式１（見込量集計表）'!G56)</f>
        <v>0</v>
      </c>
      <c r="H32" s="76">
        <f t="shared" si="9"/>
        <v>0</v>
      </c>
      <c r="I32" s="76">
        <f>SUM('別紙様式１（見込量集計表）'!I56)</f>
        <v>0</v>
      </c>
      <c r="J32" s="76">
        <f>SUM('別紙様式１（見込量集計表）'!K56)</f>
        <v>0</v>
      </c>
      <c r="K32" s="76">
        <f>SUM('別紙様式１（見込量集計表）'!M56)</f>
        <v>0</v>
      </c>
      <c r="L32" s="76">
        <f t="shared" si="7"/>
        <v>0</v>
      </c>
      <c r="M32" s="77">
        <f t="shared" si="8"/>
        <v>0</v>
      </c>
    </row>
    <row r="33" spans="2:13" ht="21.95" customHeight="1"/>
    <row r="34" spans="2:13" ht="21.95" customHeight="1" thickBot="1">
      <c r="B34" s="136" t="s">
        <v>232</v>
      </c>
      <c r="C34" s="40"/>
      <c r="D34" s="40"/>
      <c r="E34" s="40"/>
      <c r="F34" s="62"/>
      <c r="G34" s="62"/>
      <c r="H34" s="62"/>
      <c r="I34" s="62"/>
      <c r="J34" s="62"/>
      <c r="K34" s="62"/>
      <c r="L34" s="464" t="s">
        <v>73</v>
      </c>
      <c r="M34" s="464"/>
    </row>
    <row r="35" spans="2:13" ht="21.95" customHeight="1">
      <c r="B35" s="440" t="s">
        <v>57</v>
      </c>
      <c r="C35" s="441"/>
      <c r="D35" s="441"/>
      <c r="E35" s="442"/>
      <c r="F35" s="475" t="s">
        <v>240</v>
      </c>
      <c r="G35" s="477" t="s">
        <v>241</v>
      </c>
      <c r="H35" s="477" t="s">
        <v>242</v>
      </c>
      <c r="I35" s="481" t="s">
        <v>58</v>
      </c>
      <c r="J35" s="482"/>
      <c r="K35" s="482"/>
      <c r="L35" s="483"/>
      <c r="M35" s="479" t="s">
        <v>246</v>
      </c>
    </row>
    <row r="36" spans="2:13" ht="21.95" customHeight="1" thickBot="1">
      <c r="B36" s="446"/>
      <c r="C36" s="447"/>
      <c r="D36" s="447"/>
      <c r="E36" s="448"/>
      <c r="F36" s="476"/>
      <c r="G36" s="478"/>
      <c r="H36" s="478"/>
      <c r="I36" s="94" t="s">
        <v>243</v>
      </c>
      <c r="J36" s="94" t="s">
        <v>244</v>
      </c>
      <c r="K36" s="94" t="s">
        <v>245</v>
      </c>
      <c r="L36" s="94" t="s">
        <v>135</v>
      </c>
      <c r="M36" s="480"/>
    </row>
    <row r="37" spans="2:13" ht="21.95" customHeight="1">
      <c r="B37" s="461" t="s">
        <v>185</v>
      </c>
      <c r="C37" s="462"/>
      <c r="D37" s="462"/>
      <c r="E37" s="463"/>
      <c r="F37" s="226">
        <v>0</v>
      </c>
      <c r="G37" s="78">
        <f>SUM('別紙様式１（見込量集計表）'!G57)</f>
        <v>0</v>
      </c>
      <c r="H37" s="86"/>
      <c r="I37" s="78">
        <f>SUM('別紙様式１（見込量集計表）'!I57)</f>
        <v>0</v>
      </c>
      <c r="J37" s="78">
        <f>SUM('別紙様式１（見込量集計表）'!K57)</f>
        <v>0</v>
      </c>
      <c r="K37" s="78">
        <f>SUM('別紙様式１（見込量集計表）'!M57)</f>
        <v>0</v>
      </c>
      <c r="L37" s="44">
        <f t="shared" ref="L37:L42" si="13">SUM(I37:K37)</f>
        <v>0</v>
      </c>
      <c r="M37" s="89"/>
    </row>
    <row r="38" spans="2:13" ht="21.95" customHeight="1">
      <c r="B38" s="449" t="s">
        <v>136</v>
      </c>
      <c r="C38" s="450"/>
      <c r="D38" s="450"/>
      <c r="E38" s="451"/>
      <c r="F38" s="227">
        <v>0</v>
      </c>
      <c r="G38" s="79">
        <f>SUM('別紙様式１（見込量集計表）'!G58)</f>
        <v>0</v>
      </c>
      <c r="H38" s="87"/>
      <c r="I38" s="79">
        <f>SUM('別紙様式１（見込量集計表）'!I58)</f>
        <v>0</v>
      </c>
      <c r="J38" s="79">
        <f>SUM('別紙様式１（見込量集計表）'!K58)</f>
        <v>0</v>
      </c>
      <c r="K38" s="79">
        <f>SUM('別紙様式１（見込量集計表）'!M58)</f>
        <v>0</v>
      </c>
      <c r="L38" s="47">
        <f t="shared" si="13"/>
        <v>0</v>
      </c>
      <c r="M38" s="90"/>
    </row>
    <row r="39" spans="2:13" ht="21.95" customHeight="1">
      <c r="B39" s="449" t="s">
        <v>186</v>
      </c>
      <c r="C39" s="450"/>
      <c r="D39" s="450"/>
      <c r="E39" s="451"/>
      <c r="F39" s="227">
        <v>0</v>
      </c>
      <c r="G39" s="79">
        <f>SUM('別紙様式１（見込量集計表）'!G59)</f>
        <v>0</v>
      </c>
      <c r="H39" s="87"/>
      <c r="I39" s="79">
        <f>SUM('別紙様式１（見込量集計表）'!I59)</f>
        <v>0</v>
      </c>
      <c r="J39" s="79">
        <f>SUM('別紙様式１（見込量集計表）'!K59)</f>
        <v>0</v>
      </c>
      <c r="K39" s="79">
        <f>SUM('別紙様式１（見込量集計表）'!M59)</f>
        <v>0</v>
      </c>
      <c r="L39" s="47">
        <f t="shared" si="13"/>
        <v>0</v>
      </c>
      <c r="M39" s="90"/>
    </row>
    <row r="40" spans="2:13" ht="21.95" customHeight="1">
      <c r="B40" s="449" t="s">
        <v>187</v>
      </c>
      <c r="C40" s="450"/>
      <c r="D40" s="450"/>
      <c r="E40" s="451"/>
      <c r="F40" s="227">
        <v>0</v>
      </c>
      <c r="G40" s="79">
        <f>SUM('別紙様式１（見込量集計表）'!G60)</f>
        <v>0</v>
      </c>
      <c r="H40" s="87"/>
      <c r="I40" s="79">
        <f>SUM('別紙様式１（見込量集計表）'!I60)</f>
        <v>0</v>
      </c>
      <c r="J40" s="79">
        <f>SUM('別紙様式１（見込量集計表）'!K60)</f>
        <v>0</v>
      </c>
      <c r="K40" s="79">
        <f>SUM('別紙様式１（見込量集計表）'!M60)</f>
        <v>0</v>
      </c>
      <c r="L40" s="47">
        <f t="shared" si="13"/>
        <v>0</v>
      </c>
      <c r="M40" s="90"/>
    </row>
    <row r="41" spans="2:13" ht="21.95" customHeight="1">
      <c r="B41" s="438" t="s">
        <v>10</v>
      </c>
      <c r="C41" s="439"/>
      <c r="D41" s="439"/>
      <c r="E41" s="465"/>
      <c r="F41" s="228">
        <v>0</v>
      </c>
      <c r="G41" s="336">
        <f>SUM('別紙様式１（見込量集計表）'!G61)</f>
        <v>0</v>
      </c>
      <c r="H41" s="337"/>
      <c r="I41" s="336">
        <f>SUM('別紙様式１（見込量集計表）'!I61)</f>
        <v>0</v>
      </c>
      <c r="J41" s="336">
        <f>SUM('別紙様式１（見込量集計表）'!K61)</f>
        <v>0</v>
      </c>
      <c r="K41" s="336">
        <f>SUM('別紙様式１（見込量集計表）'!M61)</f>
        <v>0</v>
      </c>
      <c r="L41" s="52">
        <f t="shared" si="13"/>
        <v>0</v>
      </c>
      <c r="M41" s="98"/>
    </row>
    <row r="42" spans="2:13" ht="21.95" customHeight="1">
      <c r="B42" s="438" t="s">
        <v>74</v>
      </c>
      <c r="C42" s="439"/>
      <c r="D42" s="439"/>
      <c r="E42" s="465"/>
      <c r="F42" s="227">
        <v>0</v>
      </c>
      <c r="G42" s="79">
        <f>SUM('別紙様式１（見込量集計表）'!G62)</f>
        <v>0</v>
      </c>
      <c r="H42" s="87"/>
      <c r="I42" s="79">
        <f>SUM('別紙様式１（見込量集計表）'!I62)</f>
        <v>0</v>
      </c>
      <c r="J42" s="79">
        <f>SUM('別紙様式１（見込量集計表）'!K62)</f>
        <v>0</v>
      </c>
      <c r="K42" s="79">
        <f>SUM('別紙様式１（見込量集計表）'!M62)</f>
        <v>0</v>
      </c>
      <c r="L42" s="47">
        <f t="shared" si="13"/>
        <v>0</v>
      </c>
      <c r="M42" s="90"/>
    </row>
    <row r="43" spans="2:13" ht="21.95" customHeight="1">
      <c r="B43" s="438" t="s">
        <v>7</v>
      </c>
      <c r="C43" s="439"/>
      <c r="D43" s="439"/>
      <c r="E43" s="465"/>
      <c r="F43" s="227">
        <v>0</v>
      </c>
      <c r="G43" s="79">
        <f>SUM('別紙様式１（見込量集計表）'!G63)</f>
        <v>0</v>
      </c>
      <c r="H43" s="87"/>
      <c r="I43" s="79">
        <f>SUM('別紙様式１（見込量集計表）'!I63)</f>
        <v>0</v>
      </c>
      <c r="J43" s="79">
        <f>SUM('別紙様式１（見込量集計表）'!K63)</f>
        <v>0</v>
      </c>
      <c r="K43" s="79">
        <f>SUM('別紙様式１（見込量集計表）'!M63)</f>
        <v>0</v>
      </c>
      <c r="L43" s="47">
        <f t="shared" ref="L43:L44" si="14">SUM(I43:K43)</f>
        <v>0</v>
      </c>
      <c r="M43" s="90"/>
    </row>
    <row r="44" spans="2:13" ht="21.95" customHeight="1" thickBot="1">
      <c r="B44" s="497" t="s">
        <v>169</v>
      </c>
      <c r="C44" s="498"/>
      <c r="D44" s="498"/>
      <c r="E44" s="499"/>
      <c r="F44" s="229">
        <v>0</v>
      </c>
      <c r="G44" s="338">
        <f>SUM('別紙様式１（見込量集計表）'!G64)</f>
        <v>0</v>
      </c>
      <c r="H44" s="88"/>
      <c r="I44" s="338">
        <f>SUM('別紙様式１（見込量集計表）'!I64)</f>
        <v>0</v>
      </c>
      <c r="J44" s="338">
        <f>SUM('別紙様式１（見込量集計表）'!K64)</f>
        <v>0</v>
      </c>
      <c r="K44" s="338">
        <f>SUM('別紙様式１（見込量集計表）'!M64)</f>
        <v>0</v>
      </c>
      <c r="L44" s="55">
        <f t="shared" si="14"/>
        <v>0</v>
      </c>
      <c r="M44" s="91"/>
    </row>
    <row r="46" spans="2:13">
      <c r="B46" t="s">
        <v>125</v>
      </c>
    </row>
    <row r="47" spans="2:13">
      <c r="B47" t="s">
        <v>132</v>
      </c>
    </row>
    <row r="48" spans="2:13">
      <c r="B48" t="s">
        <v>234</v>
      </c>
    </row>
    <row r="49" spans="2:2">
      <c r="B49" t="s">
        <v>247</v>
      </c>
    </row>
    <row r="50" spans="2:2">
      <c r="B50" t="s">
        <v>248</v>
      </c>
    </row>
  </sheetData>
  <mergeCells count="52">
    <mergeCell ref="B43:E43"/>
    <mergeCell ref="B44:E44"/>
    <mergeCell ref="B41:E41"/>
    <mergeCell ref="C29:E29"/>
    <mergeCell ref="B28:E28"/>
    <mergeCell ref="B32:E32"/>
    <mergeCell ref="C1:M1"/>
    <mergeCell ref="M4:M5"/>
    <mergeCell ref="I4:L4"/>
    <mergeCell ref="I22:L22"/>
    <mergeCell ref="B25:E25"/>
    <mergeCell ref="G22:G23"/>
    <mergeCell ref="F22:F23"/>
    <mergeCell ref="L21:M21"/>
    <mergeCell ref="F4:F5"/>
    <mergeCell ref="C18:E18"/>
    <mergeCell ref="M22:M23"/>
    <mergeCell ref="D8:E8"/>
    <mergeCell ref="C14:E14"/>
    <mergeCell ref="L3:M3"/>
    <mergeCell ref="G4:G5"/>
    <mergeCell ref="D15:E15"/>
    <mergeCell ref="L34:M34"/>
    <mergeCell ref="B42:E42"/>
    <mergeCell ref="B35:E36"/>
    <mergeCell ref="B13:B18"/>
    <mergeCell ref="B4:E6"/>
    <mergeCell ref="C11:E11"/>
    <mergeCell ref="C13:E13"/>
    <mergeCell ref="H22:H23"/>
    <mergeCell ref="C7:E7"/>
    <mergeCell ref="H4:H5"/>
    <mergeCell ref="F35:F36"/>
    <mergeCell ref="G35:G36"/>
    <mergeCell ref="H35:H36"/>
    <mergeCell ref="M35:M36"/>
    <mergeCell ref="I35:L35"/>
    <mergeCell ref="B27:E27"/>
    <mergeCell ref="B22:E24"/>
    <mergeCell ref="B39:E39"/>
    <mergeCell ref="B40:E40"/>
    <mergeCell ref="B30:E30"/>
    <mergeCell ref="B31:E31"/>
    <mergeCell ref="C26:E26"/>
    <mergeCell ref="B37:E37"/>
    <mergeCell ref="B38:E38"/>
    <mergeCell ref="B7:B12"/>
    <mergeCell ref="D17:E17"/>
    <mergeCell ref="D16:E16"/>
    <mergeCell ref="B19:E19"/>
    <mergeCell ref="C10:E10"/>
    <mergeCell ref="D9:E9"/>
  </mergeCells>
  <phoneticPr fontId="2"/>
  <printOptions horizontalCentered="1"/>
  <pageMargins left="0.70866141732283505" right="0.70866141732283505" top="0.74803149606299202" bottom="0.74803149606299202" header="0.511811023622047" footer="0.31496062992126"/>
  <pageSetup paperSize="9" scale="76" orientation="portrait" verticalDpi="0" r:id="rId1"/>
  <headerFooter>
    <oddHeader>&amp;R別紙様式２</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47"/>
  <sheetViews>
    <sheetView topLeftCell="A26" zoomScaleNormal="100" workbookViewId="0">
      <selection activeCell="T38" sqref="T38"/>
    </sheetView>
  </sheetViews>
  <sheetFormatPr defaultColWidth="11" defaultRowHeight="14.25"/>
  <cols>
    <col min="1" max="1" width="3.625" customWidth="1"/>
    <col min="2" max="2" width="13.375" customWidth="1"/>
    <col min="3" max="3" width="12.125" customWidth="1"/>
    <col min="4" max="4" width="11.625" customWidth="1"/>
    <col min="5" max="16" width="7.625" customWidth="1"/>
    <col min="17" max="256" width="8.875" customWidth="1"/>
  </cols>
  <sheetData>
    <row r="1" spans="1:16" ht="20.100000000000001" customHeight="1">
      <c r="A1" s="1" t="s">
        <v>53</v>
      </c>
      <c r="B1" s="1"/>
      <c r="C1" s="1"/>
      <c r="L1" s="85" t="str">
        <f>'別紙様式１（見込量集計表）'!O2</f>
        <v>市 町 名：○　○　市（町）</v>
      </c>
      <c r="M1" s="8"/>
      <c r="N1" s="8"/>
      <c r="O1" s="8"/>
    </row>
    <row r="2" spans="1:16" ht="20.100000000000001" customHeight="1">
      <c r="A2" s="1"/>
      <c r="B2" s="1"/>
      <c r="C2" s="1"/>
      <c r="L2" s="85" t="str">
        <f>'別紙様式１（見込量集計表）'!O3</f>
        <v>担当者名：○　○　○　○</v>
      </c>
      <c r="M2" s="8"/>
      <c r="N2" s="8"/>
      <c r="O2" s="8"/>
    </row>
    <row r="3" spans="1:16" ht="6.75" customHeight="1" thickBot="1">
      <c r="A3" s="1"/>
      <c r="B3" s="1"/>
      <c r="C3" s="1"/>
      <c r="L3" s="8"/>
      <c r="M3" s="8"/>
      <c r="N3" s="8"/>
      <c r="O3" s="8"/>
    </row>
    <row r="4" spans="1:16" ht="21" customHeight="1">
      <c r="A4" s="529" t="s">
        <v>1</v>
      </c>
      <c r="B4" s="527"/>
      <c r="C4" s="527"/>
      <c r="D4" s="527"/>
      <c r="E4" s="527" t="s">
        <v>249</v>
      </c>
      <c r="F4" s="527"/>
      <c r="G4" s="523" t="s">
        <v>250</v>
      </c>
      <c r="H4" s="533"/>
      <c r="I4" s="527" t="s">
        <v>51</v>
      </c>
      <c r="J4" s="527"/>
      <c r="K4" s="527"/>
      <c r="L4" s="527"/>
      <c r="M4" s="527"/>
      <c r="N4" s="527"/>
      <c r="O4" s="523" t="s">
        <v>52</v>
      </c>
      <c r="P4" s="524"/>
    </row>
    <row r="5" spans="1:16" ht="24" customHeight="1">
      <c r="A5" s="530"/>
      <c r="B5" s="528"/>
      <c r="C5" s="528"/>
      <c r="D5" s="528"/>
      <c r="E5" s="528"/>
      <c r="F5" s="528"/>
      <c r="G5" s="525"/>
      <c r="H5" s="534"/>
      <c r="I5" s="528" t="s">
        <v>251</v>
      </c>
      <c r="J5" s="528"/>
      <c r="K5" s="528" t="s">
        <v>252</v>
      </c>
      <c r="L5" s="528"/>
      <c r="M5" s="528" t="s">
        <v>253</v>
      </c>
      <c r="N5" s="528"/>
      <c r="O5" s="525"/>
      <c r="P5" s="526"/>
    </row>
    <row r="6" spans="1:16" ht="24" customHeight="1" thickBot="1">
      <c r="A6" s="531"/>
      <c r="B6" s="532"/>
      <c r="C6" s="532"/>
      <c r="D6" s="532"/>
      <c r="E6" s="12" t="s">
        <v>3</v>
      </c>
      <c r="F6" s="12" t="s">
        <v>25</v>
      </c>
      <c r="G6" s="12" t="s">
        <v>3</v>
      </c>
      <c r="H6" s="12" t="s">
        <v>25</v>
      </c>
      <c r="I6" s="12" t="s">
        <v>3</v>
      </c>
      <c r="J6" s="12" t="s">
        <v>25</v>
      </c>
      <c r="K6" s="12" t="s">
        <v>3</v>
      </c>
      <c r="L6" s="12" t="s">
        <v>25</v>
      </c>
      <c r="M6" s="12" t="s">
        <v>3</v>
      </c>
      <c r="N6" s="12" t="s">
        <v>25</v>
      </c>
      <c r="O6" s="12" t="s">
        <v>3</v>
      </c>
      <c r="P6" s="13" t="s">
        <v>25</v>
      </c>
    </row>
    <row r="7" spans="1:16" ht="24.95" customHeight="1" thickTop="1">
      <c r="A7" s="535" t="s">
        <v>21</v>
      </c>
      <c r="B7" s="553" t="s">
        <v>5</v>
      </c>
      <c r="C7" s="554"/>
      <c r="D7" s="203" t="s">
        <v>6</v>
      </c>
      <c r="E7" s="204">
        <f>SUM('別紙様式１（見込量集計表）'!G7,'別紙様式１（見込量集計表）'!G8)</f>
        <v>0</v>
      </c>
      <c r="F7" s="205">
        <f>SUM('別紙様式１（見込量集計表）'!H7,'別紙様式１（見込量集計表）'!H8)</f>
        <v>0</v>
      </c>
      <c r="G7" s="122">
        <v>0</v>
      </c>
      <c r="H7" s="123">
        <v>0</v>
      </c>
      <c r="I7" s="204">
        <f>SUM('別紙様式１（見込量集計表）'!I7,'別紙様式１（見込量集計表）'!I8)-G7</f>
        <v>0</v>
      </c>
      <c r="J7" s="205">
        <f>SUM('別紙様式１（見込量集計表）'!J7,'別紙様式１（見込量集計表）'!J8)-H7</f>
        <v>0</v>
      </c>
      <c r="K7" s="204">
        <f>SUM('別紙様式１（見込量集計表）'!K7,'別紙様式１（見込量集計表）'!K8)</f>
        <v>0</v>
      </c>
      <c r="L7" s="205">
        <f>SUM('別紙様式１（見込量集計表）'!L7,'別紙様式１（見込量集計表）'!L8)</f>
        <v>0</v>
      </c>
      <c r="M7" s="204">
        <f>SUM('別紙様式１（見込量集計表）'!M7,'別紙様式１（見込量集計表）'!M8)</f>
        <v>0</v>
      </c>
      <c r="N7" s="205">
        <f>SUM('別紙様式１（見込量集計表）'!N7,'別紙様式１（見込量集計表）'!N8)</f>
        <v>0</v>
      </c>
      <c r="O7" s="204">
        <f>SUM(M7,K7,I7,G7,E7)</f>
        <v>0</v>
      </c>
      <c r="P7" s="206">
        <f>SUM(N7,L7,J7,H7,F7)</f>
        <v>0</v>
      </c>
    </row>
    <row r="8" spans="1:16" ht="24.95" customHeight="1">
      <c r="A8" s="536"/>
      <c r="B8" s="516"/>
      <c r="C8" s="518"/>
      <c r="D8" s="196" t="s">
        <v>12</v>
      </c>
      <c r="E8" s="197">
        <v>0</v>
      </c>
      <c r="F8" s="198">
        <v>0</v>
      </c>
      <c r="G8" s="197">
        <v>0</v>
      </c>
      <c r="H8" s="198">
        <v>0</v>
      </c>
      <c r="I8" s="197">
        <v>0</v>
      </c>
      <c r="J8" s="198">
        <v>0</v>
      </c>
      <c r="K8" s="197">
        <v>0</v>
      </c>
      <c r="L8" s="198">
        <v>0</v>
      </c>
      <c r="M8" s="197">
        <v>0</v>
      </c>
      <c r="N8" s="198">
        <v>0</v>
      </c>
      <c r="O8" s="199">
        <f>SUM(M8,K8,I8,G8,E8)</f>
        <v>0</v>
      </c>
      <c r="P8" s="200">
        <f>SUM(N8,L8,J8,H8,F8)</f>
        <v>0</v>
      </c>
    </row>
    <row r="9" spans="1:16" ht="24.95" customHeight="1">
      <c r="A9" s="536"/>
      <c r="B9" s="547" t="s">
        <v>0</v>
      </c>
      <c r="C9" s="548"/>
      <c r="D9" s="34" t="s">
        <v>6</v>
      </c>
      <c r="E9" s="9">
        <f>SUM('別紙様式１（見込量集計表）'!G28)</f>
        <v>0</v>
      </c>
      <c r="F9" s="6">
        <f>SUM('別紙様式１（見込量集計表）'!H28)</f>
        <v>0</v>
      </c>
      <c r="G9" s="124">
        <v>0</v>
      </c>
      <c r="H9" s="125">
        <v>0</v>
      </c>
      <c r="I9" s="9">
        <f>SUM('別紙様式１（見込量集計表）'!I28)-G9</f>
        <v>0</v>
      </c>
      <c r="J9" s="6">
        <f>SUM('別紙様式１（見込量集計表）'!J28)-H9</f>
        <v>0</v>
      </c>
      <c r="K9" s="9">
        <f>SUM('別紙様式１（見込量集計表）'!K28)</f>
        <v>0</v>
      </c>
      <c r="L9" s="6">
        <f>SUM('別紙様式１（見込量集計表）'!L28)</f>
        <v>0</v>
      </c>
      <c r="M9" s="9">
        <f>SUM('別紙様式１（見込量集計表）'!M28)</f>
        <v>0</v>
      </c>
      <c r="N9" s="6">
        <f>SUM('別紙様式１（見込量集計表）'!N28)</f>
        <v>0</v>
      </c>
      <c r="O9" s="9">
        <f>SUM(M9,K9,I9,G9,E9)</f>
        <v>0</v>
      </c>
      <c r="P9" s="7">
        <f t="shared" ref="P9:P12" si="0">SUM(N9,L9,J9,H9,F9)</f>
        <v>0</v>
      </c>
    </row>
    <row r="10" spans="1:16" ht="24.95" customHeight="1">
      <c r="A10" s="536"/>
      <c r="B10" s="516"/>
      <c r="C10" s="518"/>
      <c r="D10" s="33" t="s">
        <v>12</v>
      </c>
      <c r="E10" s="194">
        <v>0</v>
      </c>
      <c r="F10" s="201">
        <v>0</v>
      </c>
      <c r="G10" s="194">
        <v>0</v>
      </c>
      <c r="H10" s="201">
        <v>0</v>
      </c>
      <c r="I10" s="194">
        <v>0</v>
      </c>
      <c r="J10" s="201">
        <v>0</v>
      </c>
      <c r="K10" s="194">
        <v>0</v>
      </c>
      <c r="L10" s="201">
        <v>0</v>
      </c>
      <c r="M10" s="194">
        <v>0</v>
      </c>
      <c r="N10" s="201">
        <v>0</v>
      </c>
      <c r="O10" s="195">
        <f t="shared" ref="O10:O25" si="1">SUM(M10,K10,I10,G10,E10)</f>
        <v>0</v>
      </c>
      <c r="P10" s="202">
        <f t="shared" si="0"/>
        <v>0</v>
      </c>
    </row>
    <row r="11" spans="1:16" ht="24.95" customHeight="1">
      <c r="A11" s="536"/>
      <c r="B11" s="549" t="s">
        <v>19</v>
      </c>
      <c r="C11" s="550"/>
      <c r="D11" s="34" t="s">
        <v>13</v>
      </c>
      <c r="E11" s="9">
        <f>SUM('別紙様式１（見込量集計表）'!G36,'別紙様式１（見込量集計表）'!G38,'別紙様式１（見込量集計表）'!G40)</f>
        <v>0</v>
      </c>
      <c r="F11" s="6">
        <f>SUM('別紙様式１（見込量集計表）'!H36,'別紙様式１（見込量集計表）'!H38,'別紙様式１（見込量集計表）'!H40)</f>
        <v>0</v>
      </c>
      <c r="G11" s="124">
        <v>0</v>
      </c>
      <c r="H11" s="125">
        <v>0</v>
      </c>
      <c r="I11" s="9">
        <f>(SUM('別紙様式１（見込量集計表）'!I36,'別紙様式１（見込量集計表）'!I38,'別紙様式１（見込量集計表）'!I40))-G11</f>
        <v>0</v>
      </c>
      <c r="J11" s="6">
        <f>(SUM('別紙様式１（見込量集計表）'!J36,'別紙様式１（見込量集計表）'!J38,'別紙様式１（見込量集計表）'!J40))-H11</f>
        <v>0</v>
      </c>
      <c r="K11" s="9">
        <f>SUM('別紙様式１（見込量集計表）'!K36,'別紙様式１（見込量集計表）'!K38,'別紙様式１（見込量集計表）'!K40)</f>
        <v>0</v>
      </c>
      <c r="L11" s="6">
        <f>SUM('別紙様式１（見込量集計表）'!L36,'別紙様式１（見込量集計表）'!L38,'別紙様式１（見込量集計表）'!L40)</f>
        <v>0</v>
      </c>
      <c r="M11" s="9">
        <f>SUM('別紙様式１（見込量集計表）'!M36,'別紙様式１（見込量集計表）'!M38,'別紙様式１（見込量集計表）'!M40)</f>
        <v>0</v>
      </c>
      <c r="N11" s="6">
        <f>SUM('別紙様式１（見込量集計表）'!N36,'別紙様式１（見込量集計表）'!N38,'別紙様式１（見込量集計表）'!N40)</f>
        <v>0</v>
      </c>
      <c r="O11" s="9">
        <f t="shared" si="1"/>
        <v>0</v>
      </c>
      <c r="P11" s="7">
        <f t="shared" si="0"/>
        <v>0</v>
      </c>
    </row>
    <row r="12" spans="1:16" ht="24.95" customHeight="1">
      <c r="A12" s="536"/>
      <c r="B12" s="516"/>
      <c r="C12" s="518"/>
      <c r="D12" s="35" t="s">
        <v>12</v>
      </c>
      <c r="E12" s="126">
        <v>0</v>
      </c>
      <c r="F12" s="127">
        <v>0</v>
      </c>
      <c r="G12" s="126">
        <v>0</v>
      </c>
      <c r="H12" s="127">
        <v>0</v>
      </c>
      <c r="I12" s="126">
        <v>0</v>
      </c>
      <c r="J12" s="127">
        <v>0</v>
      </c>
      <c r="K12" s="126">
        <v>0</v>
      </c>
      <c r="L12" s="127">
        <v>0</v>
      </c>
      <c r="M12" s="126">
        <v>0</v>
      </c>
      <c r="N12" s="127">
        <v>0</v>
      </c>
      <c r="O12" s="36">
        <f t="shared" si="1"/>
        <v>0</v>
      </c>
      <c r="P12" s="37">
        <f t="shared" si="0"/>
        <v>0</v>
      </c>
    </row>
    <row r="13" spans="1:16" ht="24.95" customHeight="1" thickBot="1">
      <c r="A13" s="536"/>
      <c r="B13" s="549" t="s">
        <v>7</v>
      </c>
      <c r="C13" s="550"/>
      <c r="D13" s="212" t="s">
        <v>13</v>
      </c>
      <c r="E13" s="14">
        <f>SUM('別紙様式１（見込量集計表）'!G63)</f>
        <v>0</v>
      </c>
      <c r="F13" s="213"/>
      <c r="G13" s="129">
        <v>0</v>
      </c>
      <c r="H13" s="213"/>
      <c r="I13" s="14">
        <f>SUM('別紙様式１（見込量集計表）'!I63)-G13</f>
        <v>0</v>
      </c>
      <c r="J13" s="213"/>
      <c r="K13" s="14">
        <f>SUM('別紙様式１（見込量集計表）'!K63)</f>
        <v>0</v>
      </c>
      <c r="L13" s="213"/>
      <c r="M13" s="14">
        <f>SUM('別紙様式１（見込量集計表）'!M63)</f>
        <v>0</v>
      </c>
      <c r="N13" s="213"/>
      <c r="O13" s="14">
        <f t="shared" si="1"/>
        <v>0</v>
      </c>
      <c r="P13" s="214"/>
    </row>
    <row r="14" spans="1:16" ht="24.95" customHeight="1">
      <c r="A14" s="551" t="s">
        <v>212</v>
      </c>
      <c r="B14" s="541" t="s">
        <v>15</v>
      </c>
      <c r="C14" s="542"/>
      <c r="D14" s="543"/>
      <c r="E14" s="39">
        <f>SUM('別紙様式１（見込量集計表）'!G12,'別紙様式１（見込量集計表）'!G13)</f>
        <v>0</v>
      </c>
      <c r="F14" s="207">
        <f>SUM('別紙様式１（見込量集計表）'!H12,'別紙様式１（見込量集計表）'!H13)</f>
        <v>0</v>
      </c>
      <c r="G14" s="128">
        <v>0</v>
      </c>
      <c r="H14" s="208">
        <v>0</v>
      </c>
      <c r="I14" s="39">
        <f>SUM('別紙様式１（見込量集計表）'!I12,'別紙様式１（見込量集計表）'!I13)-G14</f>
        <v>0</v>
      </c>
      <c r="J14" s="207">
        <f>SUM('別紙様式１（見込量集計表）'!J12,'別紙様式１（見込量集計表）'!J13)-H14</f>
        <v>0</v>
      </c>
      <c r="K14" s="39">
        <f>SUM('別紙様式１（見込量集計表）'!K12,'別紙様式１（見込量集計表）'!K13)</f>
        <v>0</v>
      </c>
      <c r="L14" s="207">
        <f>SUM('別紙様式１（見込量集計表）'!L12,'別紙様式１（見込量集計表）'!L13)</f>
        <v>0</v>
      </c>
      <c r="M14" s="39">
        <f>SUM('別紙様式１（見込量集計表）'!M12,'別紙様式１（見込量集計表）'!M13)</f>
        <v>0</v>
      </c>
      <c r="N14" s="207">
        <f>SUM('別紙様式１（見込量集計表）'!N12,'別紙様式１（見込量集計表）'!N13)</f>
        <v>0</v>
      </c>
      <c r="O14" s="39">
        <f t="shared" ref="O14:P19" si="2">SUM(M14,K14,I14,G14,E14)</f>
        <v>0</v>
      </c>
      <c r="P14" s="209">
        <f t="shared" si="2"/>
        <v>0</v>
      </c>
    </row>
    <row r="15" spans="1:16" ht="24.95" customHeight="1">
      <c r="A15" s="536"/>
      <c r="B15" s="537" t="s">
        <v>16</v>
      </c>
      <c r="C15" s="538"/>
      <c r="D15" s="539"/>
      <c r="E15" s="9">
        <f>SUM('別紙様式１（見込量集計表）'!G18)</f>
        <v>0</v>
      </c>
      <c r="F15" s="6">
        <f>SUM('別紙様式１（見込量集計表）'!H18)</f>
        <v>0</v>
      </c>
      <c r="G15" s="124">
        <v>0</v>
      </c>
      <c r="H15" s="125">
        <v>0</v>
      </c>
      <c r="I15" s="9">
        <f>SUM('別紙様式１（見込量集計表）'!I18)-G15</f>
        <v>0</v>
      </c>
      <c r="J15" s="6">
        <f>SUM('別紙様式１（見込量集計表）'!J18)-G15</f>
        <v>0</v>
      </c>
      <c r="K15" s="9">
        <f>SUM('別紙様式１（見込量集計表）'!K18)</f>
        <v>0</v>
      </c>
      <c r="L15" s="6">
        <f>SUM('別紙様式１（見込量集計表）'!L18)</f>
        <v>0</v>
      </c>
      <c r="M15" s="9">
        <f>SUM('別紙様式１（見込量集計表）'!M18)</f>
        <v>0</v>
      </c>
      <c r="N15" s="6">
        <f>SUM('別紙様式１（見込量集計表）'!N18)</f>
        <v>0</v>
      </c>
      <c r="O15" s="9">
        <f t="shared" si="2"/>
        <v>0</v>
      </c>
      <c r="P15" s="7">
        <f t="shared" si="2"/>
        <v>0</v>
      </c>
    </row>
    <row r="16" spans="1:16" ht="24.95" customHeight="1">
      <c r="A16" s="536"/>
      <c r="B16" s="537" t="s">
        <v>216</v>
      </c>
      <c r="C16" s="538"/>
      <c r="D16" s="539"/>
      <c r="E16" s="9">
        <f>SUM('別紙様式１（見込量集計表）'!G23,'別紙様式１（見込量集計表）'!G24)</f>
        <v>0</v>
      </c>
      <c r="F16" s="6">
        <f>SUM('別紙様式１（見込量集計表）'!H23,'別紙様式１（見込量集計表）'!H24)</f>
        <v>0</v>
      </c>
      <c r="G16" s="124">
        <v>0</v>
      </c>
      <c r="H16" s="125">
        <v>0</v>
      </c>
      <c r="I16" s="9">
        <f>(SUM('別紙様式１（見込量集計表）'!I23,'別紙様式１（見込量集計表）'!I24)-G16)</f>
        <v>0</v>
      </c>
      <c r="J16" s="6">
        <f>SUM('別紙様式１（見込量集計表）'!J23,'別紙様式１（見込量集計表）'!J24)-H16</f>
        <v>0</v>
      </c>
      <c r="K16" s="9">
        <f>SUM('別紙様式１（見込量集計表）'!K23:K24)</f>
        <v>0</v>
      </c>
      <c r="L16" s="6">
        <f>SUM('別紙様式１（見込量集計表）'!L23:L24)</f>
        <v>0</v>
      </c>
      <c r="M16" s="9">
        <f>SUM('別紙様式１（見込量集計表）'!M23:M24)</f>
        <v>0</v>
      </c>
      <c r="N16" s="6">
        <f>SUM('別紙様式１（見込量集計表）'!N23:N24)</f>
        <v>0</v>
      </c>
      <c r="O16" s="9">
        <f t="shared" si="2"/>
        <v>0</v>
      </c>
      <c r="P16" s="7">
        <f t="shared" si="2"/>
        <v>0</v>
      </c>
    </row>
    <row r="17" spans="1:16" ht="24.95" customHeight="1">
      <c r="A17" s="536"/>
      <c r="B17" s="537" t="s">
        <v>20</v>
      </c>
      <c r="C17" s="538"/>
      <c r="D17" s="539"/>
      <c r="E17" s="9">
        <f>'別紙様式１（見込量集計表）'!G42</f>
        <v>0</v>
      </c>
      <c r="F17" s="6">
        <f>'別紙様式１（見込量集計表）'!H42</f>
        <v>0</v>
      </c>
      <c r="G17" s="124">
        <v>0</v>
      </c>
      <c r="H17" s="125">
        <v>0</v>
      </c>
      <c r="I17" s="9">
        <f>SUM('別紙様式１（見込量集計表）'!I42)-G17</f>
        <v>0</v>
      </c>
      <c r="J17" s="6">
        <f>SUM('別紙様式１（見込量集計表）'!J42)-H17</f>
        <v>0</v>
      </c>
      <c r="K17" s="9">
        <f>SUM('別紙様式１（見込量集計表）'!K42)</f>
        <v>0</v>
      </c>
      <c r="L17" s="6">
        <f>SUM('別紙様式１（見込量集計表）'!L42)</f>
        <v>0</v>
      </c>
      <c r="M17" s="9">
        <f>SUM('別紙様式１（見込量集計表）'!M42)</f>
        <v>0</v>
      </c>
      <c r="N17" s="6">
        <f>SUM('別紙様式１（見込量集計表）'!N42)</f>
        <v>0</v>
      </c>
      <c r="O17" s="9">
        <f t="shared" si="2"/>
        <v>0</v>
      </c>
      <c r="P17" s="7">
        <f t="shared" si="2"/>
        <v>0</v>
      </c>
    </row>
    <row r="18" spans="1:16" ht="24.95" customHeight="1">
      <c r="A18" s="536"/>
      <c r="B18" s="537" t="s">
        <v>9</v>
      </c>
      <c r="C18" s="538"/>
      <c r="D18" s="539"/>
      <c r="E18" s="9">
        <f>SUM('別紙様式１（見込量集計表）'!G25)</f>
        <v>0</v>
      </c>
      <c r="F18" s="6">
        <f>SUM('別紙様式１（見込量集計表）'!H25)</f>
        <v>0</v>
      </c>
      <c r="G18" s="124">
        <v>0</v>
      </c>
      <c r="H18" s="125">
        <v>0</v>
      </c>
      <c r="I18" s="9">
        <f>SUM('別紙様式１（見込量集計表）'!I25)-G18</f>
        <v>0</v>
      </c>
      <c r="J18" s="6">
        <f>SUM('別紙様式１（見込量集計表）'!J25)-H18</f>
        <v>0</v>
      </c>
      <c r="K18" s="9">
        <f>SUM('別紙様式１（見込量集計表）'!K25)</f>
        <v>0</v>
      </c>
      <c r="L18" s="6">
        <f>SUM('別紙様式１（見込量集計表）'!L25)</f>
        <v>0</v>
      </c>
      <c r="M18" s="9">
        <f>SUM('別紙様式１（見込量集計表）'!M25)</f>
        <v>0</v>
      </c>
      <c r="N18" s="6">
        <f>SUM('別紙様式１（見込量集計表）'!N25)</f>
        <v>0</v>
      </c>
      <c r="O18" s="9">
        <f t="shared" si="2"/>
        <v>0</v>
      </c>
      <c r="P18" s="7">
        <f t="shared" si="2"/>
        <v>0</v>
      </c>
    </row>
    <row r="19" spans="1:16" ht="24.95" customHeight="1">
      <c r="A19" s="536"/>
      <c r="B19" s="544" t="s">
        <v>224</v>
      </c>
      <c r="C19" s="545"/>
      <c r="D19" s="546"/>
      <c r="E19" s="9">
        <f>'別紙様式１（見込量集計表）'!G59</f>
        <v>0</v>
      </c>
      <c r="F19" s="6">
        <f>'別紙様式１（見込量集計表）'!H59</f>
        <v>0</v>
      </c>
      <c r="G19" s="124">
        <v>0</v>
      </c>
      <c r="H19" s="125">
        <v>0</v>
      </c>
      <c r="I19" s="9">
        <f>SUM('別紙様式１（見込量集計表）'!I59)-G19</f>
        <v>0</v>
      </c>
      <c r="J19" s="6">
        <f>SUM('別紙様式１（見込量集計表）'!J59)-H19</f>
        <v>0</v>
      </c>
      <c r="K19" s="9">
        <f>SUM('別紙様式１（見込量集計表）'!K59)</f>
        <v>0</v>
      </c>
      <c r="L19" s="6">
        <f>SUM('別紙様式１（見込量集計表）'!L59)</f>
        <v>0</v>
      </c>
      <c r="M19" s="9">
        <f>SUM('別紙様式１（見込量集計表）'!M59)</f>
        <v>0</v>
      </c>
      <c r="N19" s="6">
        <f>SUM('別紙様式１（見込量集計表）'!N59)</f>
        <v>0</v>
      </c>
      <c r="O19" s="195">
        <f t="shared" ref="O19:O24" si="3">SUM(M19,K19,I19,G19,E19)</f>
        <v>0</v>
      </c>
      <c r="P19" s="7">
        <f t="shared" si="2"/>
        <v>0</v>
      </c>
    </row>
    <row r="20" spans="1:16" ht="24.95" customHeight="1">
      <c r="A20" s="536"/>
      <c r="B20" s="540" t="s">
        <v>54</v>
      </c>
      <c r="C20" s="540"/>
      <c r="D20" s="540"/>
      <c r="E20" s="16">
        <f>SUM('別紙様式１（見込量集計表）'!G57)</f>
        <v>0</v>
      </c>
      <c r="F20" s="131"/>
      <c r="G20" s="101">
        <v>0</v>
      </c>
      <c r="H20" s="131"/>
      <c r="I20" s="16">
        <f>SUM('別紙様式１（見込量集計表）'!I57)</f>
        <v>0</v>
      </c>
      <c r="J20" s="131"/>
      <c r="K20" s="16">
        <f>SUM('別紙様式１（見込量集計表）'!K57)</f>
        <v>0</v>
      </c>
      <c r="L20" s="131"/>
      <c r="M20" s="16">
        <f>SUM('別紙様式１（見込量集計表）'!M57)</f>
        <v>0</v>
      </c>
      <c r="N20" s="131"/>
      <c r="O20" s="16">
        <f t="shared" si="3"/>
        <v>0</v>
      </c>
      <c r="P20" s="132"/>
    </row>
    <row r="21" spans="1:16" ht="24.95" customHeight="1">
      <c r="A21" s="536"/>
      <c r="B21" s="540" t="s">
        <v>225</v>
      </c>
      <c r="C21" s="540"/>
      <c r="D21" s="540"/>
      <c r="E21" s="16">
        <f>'別紙様式１（見込量集計表）'!G60</f>
        <v>0</v>
      </c>
      <c r="F21" s="219">
        <f>'別紙様式１（見込量集計表）'!H60</f>
        <v>0</v>
      </c>
      <c r="G21" s="101">
        <v>0</v>
      </c>
      <c r="H21" s="250">
        <v>0</v>
      </c>
      <c r="I21" s="16">
        <f>SUM('別紙様式１（見込量集計表）'!I60)-G21</f>
        <v>0</v>
      </c>
      <c r="J21" s="219">
        <f>SUM('別紙様式１（見込量集計表）'!J60)-H21</f>
        <v>0</v>
      </c>
      <c r="K21" s="16">
        <f>SUM('別紙様式１（見込量集計表）'!K60)</f>
        <v>0</v>
      </c>
      <c r="L21" s="219">
        <f>SUM('別紙様式１（見込量集計表）'!L60)</f>
        <v>0</v>
      </c>
      <c r="M21" s="16">
        <f>SUM('別紙様式１（見込量集計表）'!M60)</f>
        <v>0</v>
      </c>
      <c r="N21" s="219">
        <f>SUM('別紙様式１（見込量集計表）'!N60)</f>
        <v>0</v>
      </c>
      <c r="O21" s="16">
        <f t="shared" ref="O21" si="4">SUM(M21,K21,I21,G21,E21)</f>
        <v>0</v>
      </c>
      <c r="P21" s="220">
        <f t="shared" ref="P21" si="5">SUM(N21,L21,J21,H21,F21)</f>
        <v>0</v>
      </c>
    </row>
    <row r="22" spans="1:16" ht="24.95" customHeight="1">
      <c r="A22" s="536"/>
      <c r="B22" s="516" t="s">
        <v>14</v>
      </c>
      <c r="C22" s="517"/>
      <c r="D22" s="518"/>
      <c r="E22" s="38">
        <f>SUM('別紙様式１（見込量集計表）'!G58)</f>
        <v>0</v>
      </c>
      <c r="F22" s="210"/>
      <c r="G22" s="121">
        <v>0</v>
      </c>
      <c r="H22" s="210"/>
      <c r="I22" s="38">
        <f>SUM('別紙様式１（見込量集計表）'!I58)-G22</f>
        <v>0</v>
      </c>
      <c r="J22" s="210"/>
      <c r="K22" s="38">
        <f>SUM('別紙様式１（見込量集計表）'!K58)</f>
        <v>0</v>
      </c>
      <c r="L22" s="210"/>
      <c r="M22" s="38">
        <f>SUM('別紙様式１（見込量集計表）'!M58)</f>
        <v>0</v>
      </c>
      <c r="N22" s="210"/>
      <c r="O22" s="38">
        <f t="shared" si="3"/>
        <v>0</v>
      </c>
      <c r="P22" s="211"/>
    </row>
    <row r="23" spans="1:16" ht="24.95" customHeight="1">
      <c r="A23" s="536"/>
      <c r="B23" s="537" t="s">
        <v>10</v>
      </c>
      <c r="C23" s="538"/>
      <c r="D23" s="539"/>
      <c r="E23" s="9">
        <f>SUM('別紙様式１（見込量集計表）'!G61)</f>
        <v>0</v>
      </c>
      <c r="F23" s="10"/>
      <c r="G23" s="124">
        <v>0</v>
      </c>
      <c r="H23" s="10"/>
      <c r="I23" s="9">
        <f>SUM('別紙様式１（見込量集計表）'!I61)-G23</f>
        <v>0</v>
      </c>
      <c r="J23" s="10"/>
      <c r="K23" s="9">
        <f>SUM('別紙様式１（見込量集計表）'!K61)</f>
        <v>0</v>
      </c>
      <c r="L23" s="10"/>
      <c r="M23" s="9">
        <f>SUM('別紙様式１（見込量集計表）'!M61)</f>
        <v>0</v>
      </c>
      <c r="N23" s="10"/>
      <c r="O23" s="9">
        <f t="shared" si="3"/>
        <v>0</v>
      </c>
      <c r="P23" s="21"/>
    </row>
    <row r="24" spans="1:16" ht="24.95" customHeight="1">
      <c r="A24" s="536"/>
      <c r="B24" s="537" t="s">
        <v>11</v>
      </c>
      <c r="C24" s="538"/>
      <c r="D24" s="539"/>
      <c r="E24" s="9">
        <f>SUM('別紙様式１（見込量集計表）'!G62)</f>
        <v>0</v>
      </c>
      <c r="F24" s="10"/>
      <c r="G24" s="124">
        <v>0</v>
      </c>
      <c r="H24" s="10"/>
      <c r="I24" s="9">
        <f>SUM('別紙様式１（見込量集計表）'!I62)-G24</f>
        <v>0</v>
      </c>
      <c r="J24" s="10"/>
      <c r="K24" s="9">
        <f>SUM('別紙様式１（見込量集計表）'!K62)</f>
        <v>0</v>
      </c>
      <c r="L24" s="10"/>
      <c r="M24" s="9">
        <f>SUM('別紙様式１（見込量集計表）'!M62)</f>
        <v>0</v>
      </c>
      <c r="N24" s="10"/>
      <c r="O24" s="9">
        <f t="shared" si="3"/>
        <v>0</v>
      </c>
      <c r="P24" s="21"/>
    </row>
    <row r="25" spans="1:16" ht="24.95" customHeight="1">
      <c r="A25" s="536"/>
      <c r="B25" s="537" t="s">
        <v>8</v>
      </c>
      <c r="C25" s="538"/>
      <c r="D25" s="539"/>
      <c r="E25" s="9">
        <f>SUM('別紙様式１（見込量集計表）'!G56)</f>
        <v>0</v>
      </c>
      <c r="F25" s="10"/>
      <c r="G25" s="124">
        <v>0</v>
      </c>
      <c r="H25" s="10"/>
      <c r="I25" s="9">
        <f>SUM('別紙様式１（見込量集計表）'!I56)-G25</f>
        <v>0</v>
      </c>
      <c r="J25" s="10"/>
      <c r="K25" s="9">
        <f>SUM('別紙様式１（見込量集計表）'!K56)</f>
        <v>0</v>
      </c>
      <c r="L25" s="10"/>
      <c r="M25" s="9">
        <f>SUM('別紙様式１（見込量集計表）'!M56)</f>
        <v>0</v>
      </c>
      <c r="N25" s="10"/>
      <c r="O25" s="9">
        <f t="shared" si="1"/>
        <v>0</v>
      </c>
      <c r="P25" s="21"/>
    </row>
    <row r="26" spans="1:16" ht="24.95" customHeight="1">
      <c r="A26" s="536"/>
      <c r="B26" s="537" t="s">
        <v>217</v>
      </c>
      <c r="C26" s="538"/>
      <c r="D26" s="539"/>
      <c r="E26" s="16">
        <f>SUM('別紙様式１（見込量集計表）'!G64)</f>
        <v>0</v>
      </c>
      <c r="F26" s="131"/>
      <c r="G26" s="101">
        <v>0</v>
      </c>
      <c r="H26" s="131"/>
      <c r="I26" s="16">
        <f>SUM('別紙様式１（見込量集計表）'!I64)-G26</f>
        <v>0</v>
      </c>
      <c r="J26" s="131"/>
      <c r="K26" s="16">
        <f>SUM('別紙様式１（見込量集計表）'!K64)</f>
        <v>0</v>
      </c>
      <c r="L26" s="131"/>
      <c r="M26" s="16">
        <f>SUM('別紙様式１（見込量集計表）'!M64)</f>
        <v>0</v>
      </c>
      <c r="N26" s="131"/>
      <c r="O26" s="16">
        <f t="shared" ref="O26" si="6">SUM(M26,K26,I26,G26,E26)</f>
        <v>0</v>
      </c>
      <c r="P26" s="132"/>
    </row>
    <row r="27" spans="1:16" ht="24.95" customHeight="1">
      <c r="A27" s="536"/>
      <c r="B27" s="514" t="s">
        <v>218</v>
      </c>
      <c r="C27" s="555" t="s">
        <v>236</v>
      </c>
      <c r="D27" s="556"/>
      <c r="E27" s="124">
        <v>0</v>
      </c>
      <c r="F27" s="125">
        <v>0</v>
      </c>
      <c r="G27" s="124">
        <v>0</v>
      </c>
      <c r="H27" s="125">
        <v>0</v>
      </c>
      <c r="I27" s="124">
        <v>0</v>
      </c>
      <c r="J27" s="125">
        <v>0</v>
      </c>
      <c r="K27" s="124">
        <v>0</v>
      </c>
      <c r="L27" s="125">
        <v>0</v>
      </c>
      <c r="M27" s="124">
        <v>0</v>
      </c>
      <c r="N27" s="125">
        <v>0</v>
      </c>
      <c r="O27" s="9">
        <f t="shared" ref="O27:O30" si="7">SUM(M27,K27,I27,G27,E27)</f>
        <v>0</v>
      </c>
      <c r="P27" s="7">
        <f t="shared" ref="P27:P29" si="8">SUM(N27,L27,J27,H27,F27)</f>
        <v>0</v>
      </c>
    </row>
    <row r="28" spans="1:16" ht="24.95" customHeight="1">
      <c r="A28" s="536"/>
      <c r="B28" s="515"/>
      <c r="C28" s="512" t="s">
        <v>231</v>
      </c>
      <c r="D28" s="513"/>
      <c r="E28" s="248">
        <v>0</v>
      </c>
      <c r="F28" s="246"/>
      <c r="G28" s="248">
        <v>0</v>
      </c>
      <c r="H28" s="246"/>
      <c r="I28" s="248">
        <v>0</v>
      </c>
      <c r="J28" s="246"/>
      <c r="K28" s="248">
        <v>0</v>
      </c>
      <c r="L28" s="246"/>
      <c r="M28" s="248">
        <v>0</v>
      </c>
      <c r="N28" s="246"/>
      <c r="O28" s="36">
        <f t="shared" ref="O28" si="9">SUM(M28,K28,I28,G28,E28)</f>
        <v>0</v>
      </c>
      <c r="P28" s="247"/>
    </row>
    <row r="29" spans="1:16" ht="24.95" customHeight="1">
      <c r="A29" s="536"/>
      <c r="B29" s="515"/>
      <c r="C29" s="555" t="s">
        <v>237</v>
      </c>
      <c r="D29" s="556"/>
      <c r="E29" s="124">
        <v>0</v>
      </c>
      <c r="F29" s="125">
        <v>0</v>
      </c>
      <c r="G29" s="124">
        <v>0</v>
      </c>
      <c r="H29" s="125">
        <v>0</v>
      </c>
      <c r="I29" s="124">
        <v>0</v>
      </c>
      <c r="J29" s="125">
        <v>0</v>
      </c>
      <c r="K29" s="124">
        <v>0</v>
      </c>
      <c r="L29" s="125">
        <v>0</v>
      </c>
      <c r="M29" s="124">
        <v>0</v>
      </c>
      <c r="N29" s="125">
        <v>0</v>
      </c>
      <c r="O29" s="9">
        <f t="shared" si="7"/>
        <v>0</v>
      </c>
      <c r="P29" s="7">
        <f t="shared" si="8"/>
        <v>0</v>
      </c>
    </row>
    <row r="30" spans="1:16" ht="24.95" customHeight="1">
      <c r="A30" s="536"/>
      <c r="B30" s="515"/>
      <c r="C30" s="512" t="s">
        <v>230</v>
      </c>
      <c r="D30" s="513"/>
      <c r="E30" s="248">
        <v>0</v>
      </c>
      <c r="F30" s="246"/>
      <c r="G30" s="248">
        <v>0</v>
      </c>
      <c r="H30" s="246"/>
      <c r="I30" s="248">
        <v>0</v>
      </c>
      <c r="J30" s="246"/>
      <c r="K30" s="248">
        <v>0</v>
      </c>
      <c r="L30" s="246"/>
      <c r="M30" s="248">
        <v>0</v>
      </c>
      <c r="N30" s="246"/>
      <c r="O30" s="36">
        <f t="shared" si="7"/>
        <v>0</v>
      </c>
      <c r="P30" s="247"/>
    </row>
    <row r="31" spans="1:16" ht="24.95" customHeight="1">
      <c r="A31" s="536"/>
      <c r="B31" s="516" t="s">
        <v>229</v>
      </c>
      <c r="C31" s="517"/>
      <c r="D31" s="518"/>
      <c r="E31" s="213"/>
      <c r="F31" s="213"/>
      <c r="G31" s="213"/>
      <c r="H31" s="213"/>
      <c r="I31" s="215">
        <f>I25</f>
        <v>0</v>
      </c>
      <c r="J31" s="213"/>
      <c r="K31" s="215">
        <f>K25</f>
        <v>0</v>
      </c>
      <c r="L31" s="213"/>
      <c r="M31" s="215">
        <f>M25</f>
        <v>0</v>
      </c>
      <c r="N31" s="213"/>
      <c r="O31" s="14">
        <f t="shared" ref="O31" si="10">SUM(M31,K31,I31,G31,E31)</f>
        <v>0</v>
      </c>
      <c r="P31" s="214"/>
    </row>
    <row r="32" spans="1:16" ht="24.95" customHeight="1">
      <c r="A32" s="536"/>
      <c r="B32" s="519" t="s">
        <v>220</v>
      </c>
      <c r="C32" s="520" t="s">
        <v>147</v>
      </c>
      <c r="D32" s="520"/>
      <c r="E32" s="10"/>
      <c r="F32" s="10"/>
      <c r="G32" s="10"/>
      <c r="H32" s="10"/>
      <c r="I32" s="9">
        <f>SUM('別紙様式１（見込量集計表）'!I67)</f>
        <v>0</v>
      </c>
      <c r="J32" s="6">
        <f>SUM('別紙様式１（見込量集計表）'!J67)</f>
        <v>0</v>
      </c>
      <c r="K32" s="9">
        <f>SUM('別紙様式１（見込量集計表）'!K67)</f>
        <v>0</v>
      </c>
      <c r="L32" s="6">
        <f>SUM('別紙様式１（見込量集計表）'!L67)</f>
        <v>0</v>
      </c>
      <c r="M32" s="9">
        <f>SUM('別紙様式１（見込量集計表）'!M67)</f>
        <v>0</v>
      </c>
      <c r="N32" s="6">
        <f>SUM('別紙様式１（見込量集計表）'!N67)</f>
        <v>0</v>
      </c>
      <c r="O32" s="9">
        <f t="shared" ref="O32:P34" si="11">SUM(M32,K32,I32,G32,E32)</f>
        <v>0</v>
      </c>
      <c r="P32" s="7">
        <f t="shared" si="11"/>
        <v>0</v>
      </c>
    </row>
    <row r="33" spans="1:16" ht="24.95" customHeight="1">
      <c r="A33" s="536"/>
      <c r="B33" s="519"/>
      <c r="C33" s="521" t="s">
        <v>148</v>
      </c>
      <c r="D33" s="522"/>
      <c r="E33" s="246"/>
      <c r="F33" s="246"/>
      <c r="G33" s="246"/>
      <c r="H33" s="246"/>
      <c r="I33" s="36">
        <f>SUM('別紙様式１（見込量集計表）'!I68)</f>
        <v>0</v>
      </c>
      <c r="J33" s="249">
        <f>SUM('別紙様式１（見込量集計表）'!J68)</f>
        <v>0</v>
      </c>
      <c r="K33" s="36">
        <f>SUM('別紙様式１（見込量集計表）'!K68)</f>
        <v>0</v>
      </c>
      <c r="L33" s="249">
        <f>SUM('別紙様式１（見込量集計表）'!L68)</f>
        <v>0</v>
      </c>
      <c r="M33" s="36">
        <f>SUM('別紙様式１（見込量集計表）'!M68)</f>
        <v>0</v>
      </c>
      <c r="N33" s="249">
        <f>SUM('別紙様式１（見込量集計表）'!N68)</f>
        <v>0</v>
      </c>
      <c r="O33" s="36">
        <f t="shared" si="11"/>
        <v>0</v>
      </c>
      <c r="P33" s="37">
        <f t="shared" si="11"/>
        <v>0</v>
      </c>
    </row>
    <row r="34" spans="1:16" ht="24.95" customHeight="1">
      <c r="A34" s="536"/>
      <c r="B34" s="506" t="s">
        <v>221</v>
      </c>
      <c r="C34" s="507"/>
      <c r="D34" s="508"/>
      <c r="E34" s="131"/>
      <c r="F34" s="131"/>
      <c r="G34" s="131"/>
      <c r="H34" s="131"/>
      <c r="I34" s="16">
        <f>SUM('別紙様式１（見込量集計表）'!I69)</f>
        <v>0</v>
      </c>
      <c r="J34" s="219">
        <f>SUM('別紙様式１（見込量集計表）'!J69)</f>
        <v>0</v>
      </c>
      <c r="K34" s="16">
        <f>SUM('別紙様式１（見込量集計表）'!K69)</f>
        <v>0</v>
      </c>
      <c r="L34" s="219">
        <f>SUM('別紙様式１（見込量集計表）'!L69)</f>
        <v>0</v>
      </c>
      <c r="M34" s="16">
        <f>SUM('別紙様式１（見込量集計表）'!M69)</f>
        <v>0</v>
      </c>
      <c r="N34" s="219">
        <f>SUM('別紙様式１（見込量集計表）'!N69)</f>
        <v>0</v>
      </c>
      <c r="O34" s="16">
        <f t="shared" si="11"/>
        <v>0</v>
      </c>
      <c r="P34" s="220">
        <f t="shared" si="11"/>
        <v>0</v>
      </c>
    </row>
    <row r="35" spans="1:16" ht="24.95" customHeight="1">
      <c r="A35" s="536"/>
      <c r="B35" s="509" t="s">
        <v>222</v>
      </c>
      <c r="C35" s="510"/>
      <c r="D35" s="511"/>
      <c r="E35" s="10"/>
      <c r="F35" s="10"/>
      <c r="G35" s="213"/>
      <c r="H35" s="213"/>
      <c r="I35" s="14">
        <f>'別紙様式１（見込量集計表）'!K70</f>
        <v>0</v>
      </c>
      <c r="J35" s="213"/>
      <c r="K35" s="14">
        <f>'別紙様式１（見込量集計表）'!K70</f>
        <v>0</v>
      </c>
      <c r="L35" s="213"/>
      <c r="M35" s="14">
        <f>'別紙様式１（見込量集計表）'!M70</f>
        <v>0</v>
      </c>
      <c r="N35" s="213"/>
      <c r="O35" s="14">
        <f t="shared" ref="O35" si="12">SUM(M35,K35,I35,G35,E35)</f>
        <v>0</v>
      </c>
      <c r="P35" s="214"/>
    </row>
    <row r="36" spans="1:16" ht="24.95" customHeight="1">
      <c r="A36" s="536"/>
      <c r="B36" s="509" t="s">
        <v>151</v>
      </c>
      <c r="C36" s="510"/>
      <c r="D36" s="511"/>
      <c r="E36" s="10"/>
      <c r="F36" s="10"/>
      <c r="G36" s="213"/>
      <c r="H36" s="213"/>
      <c r="I36" s="14">
        <f>'別紙様式１（見込量集計表）'!I71</f>
        <v>0</v>
      </c>
      <c r="J36" s="213"/>
      <c r="K36" s="14">
        <f>'別紙様式１（見込量集計表）'!K71</f>
        <v>0</v>
      </c>
      <c r="L36" s="213"/>
      <c r="M36" s="14">
        <f>'別紙様式１（見込量集計表）'!M71</f>
        <v>0</v>
      </c>
      <c r="N36" s="213"/>
      <c r="O36" s="14">
        <f t="shared" ref="O36:O39" si="13">SUM(M36,K36,I36,G36,E36)</f>
        <v>0</v>
      </c>
      <c r="P36" s="214"/>
    </row>
    <row r="37" spans="1:16" ht="24.95" customHeight="1">
      <c r="A37" s="536"/>
      <c r="B37" s="509" t="s">
        <v>277</v>
      </c>
      <c r="C37" s="510"/>
      <c r="D37" s="511"/>
      <c r="E37" s="10"/>
      <c r="F37" s="10"/>
      <c r="G37" s="213"/>
      <c r="H37" s="213"/>
      <c r="I37" s="14">
        <f>'別紙様式１（見込量集計表）'!I72</f>
        <v>0</v>
      </c>
      <c r="J37" s="347">
        <f>SUM('別紙様式１（見込量集計表）'!J72)</f>
        <v>0</v>
      </c>
      <c r="K37" s="14">
        <f>'別紙様式１（見込量集計表）'!K72</f>
        <v>0</v>
      </c>
      <c r="L37" s="347">
        <f>'別紙様式１（見込量集計表）'!L72</f>
        <v>0</v>
      </c>
      <c r="M37" s="14">
        <f>'別紙様式１（見込量集計表）'!M72</f>
        <v>0</v>
      </c>
      <c r="N37" s="347">
        <f>'別紙様式１（見込量集計表）'!N72</f>
        <v>0</v>
      </c>
      <c r="O37" s="14">
        <f t="shared" ref="O37:P37" si="14">SUM(M37,K37,I37,G37,E37)</f>
        <v>0</v>
      </c>
      <c r="P37" s="348">
        <f t="shared" si="14"/>
        <v>0</v>
      </c>
    </row>
    <row r="38" spans="1:16" ht="24.95" customHeight="1">
      <c r="A38" s="536"/>
      <c r="B38" s="509" t="s">
        <v>275</v>
      </c>
      <c r="C38" s="510"/>
      <c r="D38" s="511"/>
      <c r="E38" s="10"/>
      <c r="F38" s="10"/>
      <c r="G38" s="213"/>
      <c r="H38" s="213"/>
      <c r="I38" s="14">
        <f>'別紙様式１（見込量集計表）'!I73</f>
        <v>0</v>
      </c>
      <c r="J38" s="347">
        <f>'別紙様式１（見込量集計表）'!J73</f>
        <v>0</v>
      </c>
      <c r="K38" s="14">
        <f>'別紙様式１（見込量集計表）'!K73</f>
        <v>0</v>
      </c>
      <c r="L38" s="347">
        <f>'別紙様式１（見込量集計表）'!L73</f>
        <v>0</v>
      </c>
      <c r="M38" s="14">
        <f>'別紙様式１（見込量集計表）'!M73</f>
        <v>0</v>
      </c>
      <c r="N38" s="347">
        <f>'別紙様式１（見込量集計表）'!N73</f>
        <v>0</v>
      </c>
      <c r="O38" s="14">
        <f t="shared" ref="O38:P38" si="15">SUM(M38,K38,I38,G38,E38)</f>
        <v>0</v>
      </c>
      <c r="P38" s="220">
        <f t="shared" si="15"/>
        <v>0</v>
      </c>
    </row>
    <row r="39" spans="1:16" ht="24.95" customHeight="1" thickBot="1">
      <c r="A39" s="552"/>
      <c r="B39" s="503" t="s">
        <v>223</v>
      </c>
      <c r="C39" s="504"/>
      <c r="D39" s="505"/>
      <c r="E39" s="223"/>
      <c r="F39" s="223"/>
      <c r="G39" s="223"/>
      <c r="H39" s="223"/>
      <c r="I39" s="11">
        <f>'別紙様式１（見込量集計表）'!I65</f>
        <v>0</v>
      </c>
      <c r="J39" s="224">
        <f>'別紙様式１（見込量集計表）'!J65</f>
        <v>0</v>
      </c>
      <c r="K39" s="11">
        <f>'別紙様式１（見込量集計表）'!K65</f>
        <v>0</v>
      </c>
      <c r="L39" s="224">
        <f>'別紙様式１（見込量集計表）'!L65</f>
        <v>0</v>
      </c>
      <c r="M39" s="11">
        <f>'別紙様式１（見込量集計表）'!M65</f>
        <v>0</v>
      </c>
      <c r="N39" s="224">
        <f>'別紙様式１（見込量集計表）'!N65</f>
        <v>0</v>
      </c>
      <c r="O39" s="11">
        <f t="shared" si="13"/>
        <v>0</v>
      </c>
      <c r="P39" s="225">
        <f t="shared" ref="P39" si="16">SUM(N39,L39,J39,H39,F39)</f>
        <v>0</v>
      </c>
    </row>
    <row r="42" spans="1:16" ht="20.100000000000001" customHeight="1">
      <c r="B42" s="5"/>
      <c r="C42" s="3"/>
      <c r="D42" s="3"/>
      <c r="E42" s="3"/>
      <c r="F42" s="3"/>
      <c r="G42" s="3"/>
      <c r="H42" s="3"/>
      <c r="I42" s="2"/>
      <c r="J42" s="2"/>
      <c r="K42" s="2"/>
    </row>
    <row r="43" spans="1:16" ht="20.100000000000001" customHeight="1">
      <c r="B43" s="3"/>
      <c r="C43" s="3"/>
    </row>
    <row r="44" spans="1:16" ht="20.100000000000001" customHeight="1">
      <c r="B44" s="5"/>
      <c r="C44" s="5"/>
    </row>
    <row r="45" spans="1:16" ht="20.100000000000001" customHeight="1">
      <c r="B45" s="5"/>
      <c r="C45" s="5"/>
    </row>
    <row r="46" spans="1:16" ht="20.100000000000001" customHeight="1">
      <c r="B46" s="3"/>
    </row>
    <row r="47" spans="1:16">
      <c r="B47" s="3"/>
    </row>
  </sheetData>
  <mergeCells count="42">
    <mergeCell ref="B7:C8"/>
    <mergeCell ref="B22:D22"/>
    <mergeCell ref="C27:D27"/>
    <mergeCell ref="C29:D29"/>
    <mergeCell ref="B23:D23"/>
    <mergeCell ref="C28:D28"/>
    <mergeCell ref="A7:A13"/>
    <mergeCell ref="B16:D16"/>
    <mergeCell ref="B26:D26"/>
    <mergeCell ref="B17:D17"/>
    <mergeCell ref="B20:D20"/>
    <mergeCell ref="B14:D14"/>
    <mergeCell ref="B19:D19"/>
    <mergeCell ref="B18:D18"/>
    <mergeCell ref="B21:D21"/>
    <mergeCell ref="B24:D24"/>
    <mergeCell ref="B25:D25"/>
    <mergeCell ref="B9:C10"/>
    <mergeCell ref="B15:D15"/>
    <mergeCell ref="B13:C13"/>
    <mergeCell ref="B11:C12"/>
    <mergeCell ref="A14:A39"/>
    <mergeCell ref="O4:P5"/>
    <mergeCell ref="E4:F5"/>
    <mergeCell ref="A4:D6"/>
    <mergeCell ref="G4:H5"/>
    <mergeCell ref="I5:J5"/>
    <mergeCell ref="M5:N5"/>
    <mergeCell ref="I4:N4"/>
    <mergeCell ref="K5:L5"/>
    <mergeCell ref="C30:D30"/>
    <mergeCell ref="B27:B30"/>
    <mergeCell ref="B31:D31"/>
    <mergeCell ref="B32:B33"/>
    <mergeCell ref="C32:D32"/>
    <mergeCell ref="C33:D33"/>
    <mergeCell ref="B39:D39"/>
    <mergeCell ref="B34:D34"/>
    <mergeCell ref="B35:D35"/>
    <mergeCell ref="B36:D36"/>
    <mergeCell ref="B38:D38"/>
    <mergeCell ref="B37:D37"/>
  </mergeCells>
  <phoneticPr fontId="2"/>
  <printOptions horizontalCentered="1"/>
  <pageMargins left="0.59055118110236204" right="0.59055118110236204" top="0.98425196850393704" bottom="0.39370078740157499" header="0.59055118110236204" footer="0.196850393700787"/>
  <pageSetup paperSize="9" scale="64" orientation="portrait" r:id="rId1"/>
  <headerFooter alignWithMargins="0">
    <oddHeader xml:space="preserve">&amp;R別紙様式３
</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39"/>
  <sheetViews>
    <sheetView view="pageBreakPreview" zoomScale="55" zoomScaleNormal="75" zoomScaleSheetLayoutView="55" workbookViewId="0">
      <pane xSplit="1" ySplit="6" topLeftCell="B7" activePane="bottomRight" state="frozen"/>
      <selection pane="topRight" activeCell="B1" sqref="B1"/>
      <selection pane="bottomLeft" activeCell="A7" sqref="A7"/>
      <selection pane="bottomRight" activeCell="AD34" sqref="AD34"/>
    </sheetView>
  </sheetViews>
  <sheetFormatPr defaultColWidth="11" defaultRowHeight="14.25"/>
  <cols>
    <col min="1" max="1" width="23.125" customWidth="1"/>
    <col min="2" max="8" width="9.625" customWidth="1"/>
    <col min="9" max="9" width="9.625" hidden="1" customWidth="1"/>
    <col min="10" max="16" width="9.625" customWidth="1"/>
    <col min="17" max="17" width="1.875" customWidth="1"/>
    <col min="18" max="18" width="9.625" customWidth="1"/>
    <col min="19" max="19" width="1.625" customWidth="1"/>
    <col min="20" max="20" width="1.375" customWidth="1"/>
    <col min="21" max="21" width="23.125" customWidth="1"/>
    <col min="22" max="28" width="9.625" customWidth="1"/>
    <col min="29" max="29" width="9.875" customWidth="1"/>
    <col min="30" max="257" width="8.875" customWidth="1"/>
  </cols>
  <sheetData>
    <row r="1" spans="1:31" ht="41.1" customHeight="1"/>
    <row r="2" spans="1:31" ht="22.5" customHeight="1">
      <c r="A2" s="93" t="s">
        <v>254</v>
      </c>
      <c r="B2" s="93"/>
      <c r="C2" s="93"/>
      <c r="U2" s="93" t="s">
        <v>255</v>
      </c>
    </row>
    <row r="3" spans="1:31" ht="22.5" customHeight="1" thickBot="1">
      <c r="A3" s="93"/>
      <c r="B3" s="93"/>
      <c r="C3" s="93"/>
      <c r="U3" s="93"/>
    </row>
    <row r="4" spans="1:31" ht="13.5" customHeight="1">
      <c r="A4" s="569"/>
      <c r="B4" s="572" t="s">
        <v>76</v>
      </c>
      <c r="C4" s="575" t="s">
        <v>77</v>
      </c>
      <c r="D4" s="578" t="s">
        <v>78</v>
      </c>
      <c r="E4" s="580" t="s">
        <v>79</v>
      </c>
      <c r="F4" s="560" t="s">
        <v>80</v>
      </c>
      <c r="G4" s="584" t="s">
        <v>81</v>
      </c>
      <c r="H4" s="588" t="s">
        <v>164</v>
      </c>
      <c r="I4" s="588" t="s">
        <v>143</v>
      </c>
      <c r="J4" s="562" t="s">
        <v>127</v>
      </c>
      <c r="K4" s="572" t="s">
        <v>82</v>
      </c>
      <c r="L4" s="586" t="s">
        <v>83</v>
      </c>
      <c r="M4" s="566" t="s">
        <v>84</v>
      </c>
      <c r="N4" s="567"/>
      <c r="O4" s="568"/>
      <c r="P4" s="560" t="s">
        <v>85</v>
      </c>
      <c r="Q4" s="130"/>
      <c r="R4" s="562" t="s">
        <v>86</v>
      </c>
      <c r="S4" s="130"/>
      <c r="T4" s="130"/>
      <c r="U4" s="564"/>
      <c r="V4" s="557" t="s">
        <v>137</v>
      </c>
      <c r="W4" s="558"/>
      <c r="X4" s="253" t="s">
        <v>142</v>
      </c>
      <c r="Y4" s="254" t="s">
        <v>140</v>
      </c>
      <c r="Z4" s="559" t="s">
        <v>163</v>
      </c>
      <c r="AA4" s="558"/>
      <c r="AB4" s="557" t="s">
        <v>165</v>
      </c>
      <c r="AC4" s="558"/>
      <c r="AD4" s="557" t="s">
        <v>167</v>
      </c>
      <c r="AE4" s="558"/>
    </row>
    <row r="5" spans="1:31" ht="18" customHeight="1">
      <c r="A5" s="570"/>
      <c r="B5" s="573"/>
      <c r="C5" s="576"/>
      <c r="D5" s="579"/>
      <c r="E5" s="581"/>
      <c r="F5" s="583"/>
      <c r="G5" s="585"/>
      <c r="H5" s="589"/>
      <c r="I5" s="589"/>
      <c r="J5" s="582"/>
      <c r="K5" s="590"/>
      <c r="L5" s="587"/>
      <c r="M5" s="255" t="s">
        <v>128</v>
      </c>
      <c r="N5" s="256" t="s">
        <v>129</v>
      </c>
      <c r="O5" s="257" t="s">
        <v>130</v>
      </c>
      <c r="P5" s="561"/>
      <c r="Q5" s="130"/>
      <c r="R5" s="563"/>
      <c r="S5" s="130"/>
      <c r="T5" s="130"/>
      <c r="U5" s="565"/>
      <c r="V5" s="258" t="s">
        <v>139</v>
      </c>
      <c r="W5" s="259" t="s">
        <v>138</v>
      </c>
      <c r="X5" s="260" t="s">
        <v>139</v>
      </c>
      <c r="Y5" s="256" t="s">
        <v>139</v>
      </c>
      <c r="Z5" s="261" t="s">
        <v>139</v>
      </c>
      <c r="AA5" s="259" t="s">
        <v>141</v>
      </c>
      <c r="AB5" s="258" t="s">
        <v>139</v>
      </c>
      <c r="AC5" s="259" t="s">
        <v>166</v>
      </c>
      <c r="AD5" s="258" t="s">
        <v>139</v>
      </c>
      <c r="AE5" s="259" t="s">
        <v>166</v>
      </c>
    </row>
    <row r="6" spans="1:31" ht="18" customHeight="1">
      <c r="A6" s="571"/>
      <c r="B6" s="574"/>
      <c r="C6" s="577"/>
      <c r="D6" s="262" t="s">
        <v>87</v>
      </c>
      <c r="E6" s="263" t="s">
        <v>87</v>
      </c>
      <c r="F6" s="259" t="s">
        <v>87</v>
      </c>
      <c r="G6" s="264" t="s">
        <v>87</v>
      </c>
      <c r="H6" s="265" t="s">
        <v>88</v>
      </c>
      <c r="I6" s="265" t="s">
        <v>88</v>
      </c>
      <c r="J6" s="265" t="s">
        <v>89</v>
      </c>
      <c r="K6" s="266" t="s">
        <v>89</v>
      </c>
      <c r="L6" s="257" t="s">
        <v>88</v>
      </c>
      <c r="M6" s="263" t="s">
        <v>89</v>
      </c>
      <c r="N6" s="263" t="s">
        <v>89</v>
      </c>
      <c r="O6" s="263" t="s">
        <v>89</v>
      </c>
      <c r="P6" s="267" t="s">
        <v>88</v>
      </c>
      <c r="Q6" s="130"/>
      <c r="R6" s="265" t="s">
        <v>87</v>
      </c>
      <c r="S6" s="130"/>
      <c r="T6" s="130"/>
      <c r="U6" s="563"/>
      <c r="V6" s="262" t="s">
        <v>89</v>
      </c>
      <c r="W6" s="267" t="s">
        <v>89</v>
      </c>
      <c r="X6" s="266" t="s">
        <v>89</v>
      </c>
      <c r="Y6" s="268" t="s">
        <v>89</v>
      </c>
      <c r="Z6" s="269" t="s">
        <v>89</v>
      </c>
      <c r="AA6" s="267" t="s">
        <v>89</v>
      </c>
      <c r="AB6" s="262" t="s">
        <v>89</v>
      </c>
      <c r="AC6" s="267" t="s">
        <v>89</v>
      </c>
      <c r="AD6" s="262" t="s">
        <v>89</v>
      </c>
      <c r="AE6" s="267" t="s">
        <v>89</v>
      </c>
    </row>
    <row r="7" spans="1:31" s="134" customFormat="1" ht="31.5" customHeight="1">
      <c r="A7" s="270" t="s">
        <v>90</v>
      </c>
      <c r="B7" s="271">
        <v>45879</v>
      </c>
      <c r="C7" s="272">
        <v>7325</v>
      </c>
      <c r="D7" s="273">
        <v>667</v>
      </c>
      <c r="E7" s="274">
        <v>140</v>
      </c>
      <c r="F7" s="275">
        <f>D7+E7</f>
        <v>807</v>
      </c>
      <c r="G7" s="276">
        <v>410</v>
      </c>
      <c r="H7" s="277">
        <v>141</v>
      </c>
      <c r="I7" s="277">
        <v>0</v>
      </c>
      <c r="J7" s="277">
        <v>306</v>
      </c>
      <c r="K7" s="271">
        <v>116</v>
      </c>
      <c r="L7" s="278">
        <v>0</v>
      </c>
      <c r="M7" s="279">
        <f>N7+O7</f>
        <v>605</v>
      </c>
      <c r="N7" s="276">
        <v>465</v>
      </c>
      <c r="O7" s="278">
        <v>140</v>
      </c>
      <c r="P7" s="280">
        <f>L7+M7+K7</f>
        <v>721</v>
      </c>
      <c r="Q7"/>
      <c r="R7" s="281">
        <f t="shared" ref="R7:R33" si="0">F7+G7+I7+J7+P7</f>
        <v>2244</v>
      </c>
      <c r="S7" s="282"/>
      <c r="T7"/>
      <c r="U7" s="270" t="s">
        <v>90</v>
      </c>
      <c r="V7" s="273">
        <v>140</v>
      </c>
      <c r="W7" s="283">
        <v>140</v>
      </c>
      <c r="X7" s="284">
        <f>SUM(Y7,Z7)</f>
        <v>210</v>
      </c>
      <c r="Y7" s="272">
        <v>50</v>
      </c>
      <c r="Z7" s="285">
        <f>50+50+60</f>
        <v>160</v>
      </c>
      <c r="AA7" s="283">
        <v>160</v>
      </c>
      <c r="AB7" s="273">
        <v>518</v>
      </c>
      <c r="AC7" s="286">
        <v>363</v>
      </c>
      <c r="AD7" s="273">
        <v>284</v>
      </c>
      <c r="AE7" s="286">
        <v>58</v>
      </c>
    </row>
    <row r="8" spans="1:31" s="134" customFormat="1" ht="31.5" customHeight="1">
      <c r="A8" s="270" t="s">
        <v>91</v>
      </c>
      <c r="B8" s="271">
        <v>1695</v>
      </c>
      <c r="C8" s="272">
        <v>218</v>
      </c>
      <c r="D8" s="273">
        <v>53</v>
      </c>
      <c r="E8" s="274">
        <v>0</v>
      </c>
      <c r="F8" s="275">
        <f>D8+E8</f>
        <v>53</v>
      </c>
      <c r="G8" s="276">
        <v>0</v>
      </c>
      <c r="H8" s="277">
        <v>0</v>
      </c>
      <c r="I8" s="277">
        <v>0</v>
      </c>
      <c r="J8" s="277">
        <v>9</v>
      </c>
      <c r="K8" s="271">
        <v>0</v>
      </c>
      <c r="L8" s="278">
        <v>0</v>
      </c>
      <c r="M8" s="279">
        <f>N8+O8</f>
        <v>0</v>
      </c>
      <c r="N8" s="276">
        <v>0</v>
      </c>
      <c r="O8" s="278">
        <v>0</v>
      </c>
      <c r="P8" s="280">
        <f>L8+M8+K8</f>
        <v>0</v>
      </c>
      <c r="Q8"/>
      <c r="R8" s="281">
        <f t="shared" si="0"/>
        <v>62</v>
      </c>
      <c r="S8" s="282"/>
      <c r="T8"/>
      <c r="U8" s="270" t="s">
        <v>91</v>
      </c>
      <c r="V8" s="273">
        <v>0</v>
      </c>
      <c r="W8" s="283">
        <v>0</v>
      </c>
      <c r="X8" s="284">
        <f>SUM(Y8,Z8)</f>
        <v>0</v>
      </c>
      <c r="Y8" s="272">
        <v>0</v>
      </c>
      <c r="Z8" s="285">
        <v>0</v>
      </c>
      <c r="AA8" s="283">
        <v>0</v>
      </c>
      <c r="AB8" s="273">
        <v>0</v>
      </c>
      <c r="AC8" s="283">
        <v>0</v>
      </c>
      <c r="AD8" s="273">
        <v>0</v>
      </c>
      <c r="AE8" s="283">
        <v>0</v>
      </c>
    </row>
    <row r="9" spans="1:31" s="134" customFormat="1" ht="31.5" customHeight="1">
      <c r="A9" s="287" t="s">
        <v>92</v>
      </c>
      <c r="B9" s="288">
        <f t="shared" ref="B9:P9" si="1">SUM(B7:B8)</f>
        <v>47574</v>
      </c>
      <c r="C9" s="289">
        <f t="shared" si="1"/>
        <v>7543</v>
      </c>
      <c r="D9" s="288">
        <f t="shared" si="1"/>
        <v>720</v>
      </c>
      <c r="E9" s="290">
        <f t="shared" si="1"/>
        <v>140</v>
      </c>
      <c r="F9" s="291">
        <f t="shared" si="1"/>
        <v>860</v>
      </c>
      <c r="G9" s="289">
        <f t="shared" si="1"/>
        <v>410</v>
      </c>
      <c r="H9" s="292">
        <f t="shared" ref="H9" si="2">SUM(H7:H8)</f>
        <v>141</v>
      </c>
      <c r="I9" s="292">
        <f t="shared" si="1"/>
        <v>0</v>
      </c>
      <c r="J9" s="292">
        <f t="shared" si="1"/>
        <v>315</v>
      </c>
      <c r="K9" s="293">
        <f t="shared" si="1"/>
        <v>116</v>
      </c>
      <c r="L9" s="294">
        <f t="shared" si="1"/>
        <v>0</v>
      </c>
      <c r="M9" s="290">
        <f>SUM(M7:M8)</f>
        <v>605</v>
      </c>
      <c r="N9" s="290">
        <f>SUM(N7:N8)</f>
        <v>465</v>
      </c>
      <c r="O9" s="290">
        <f>SUM(O7:O8)</f>
        <v>140</v>
      </c>
      <c r="P9" s="295">
        <f t="shared" si="1"/>
        <v>721</v>
      </c>
      <c r="Q9"/>
      <c r="R9" s="292">
        <f t="shared" si="0"/>
        <v>2306</v>
      </c>
      <c r="S9" s="282"/>
      <c r="T9"/>
      <c r="U9" s="287" t="s">
        <v>92</v>
      </c>
      <c r="V9" s="288">
        <f>SUM(V7:V8)</f>
        <v>140</v>
      </c>
      <c r="W9" s="295">
        <f>SUM(W7:W8)</f>
        <v>140</v>
      </c>
      <c r="X9" s="289">
        <f t="shared" ref="X9:X34" si="3">SUM(Y9,Z9)</f>
        <v>210</v>
      </c>
      <c r="Y9" s="296">
        <f t="shared" ref="Y9:AE9" si="4">SUM(Y7:Y8)</f>
        <v>50</v>
      </c>
      <c r="Z9" s="297">
        <f t="shared" si="4"/>
        <v>160</v>
      </c>
      <c r="AA9" s="295">
        <f t="shared" si="4"/>
        <v>160</v>
      </c>
      <c r="AB9" s="288">
        <f t="shared" si="4"/>
        <v>518</v>
      </c>
      <c r="AC9" s="295">
        <f t="shared" si="4"/>
        <v>363</v>
      </c>
      <c r="AD9" s="288">
        <f t="shared" si="4"/>
        <v>284</v>
      </c>
      <c r="AE9" s="295">
        <f t="shared" si="4"/>
        <v>58</v>
      </c>
    </row>
    <row r="10" spans="1:31" s="134" customFormat="1" ht="31.5" customHeight="1">
      <c r="A10" s="270" t="s">
        <v>93</v>
      </c>
      <c r="B10" s="271">
        <v>11700</v>
      </c>
      <c r="C10" s="272">
        <v>1624</v>
      </c>
      <c r="D10" s="273">
        <v>210</v>
      </c>
      <c r="E10" s="274">
        <v>0</v>
      </c>
      <c r="F10" s="275">
        <f>D10+E10</f>
        <v>210</v>
      </c>
      <c r="G10" s="276">
        <v>200</v>
      </c>
      <c r="H10" s="277">
        <v>0</v>
      </c>
      <c r="I10" s="277">
        <v>0</v>
      </c>
      <c r="J10" s="277">
        <v>90</v>
      </c>
      <c r="K10" s="271">
        <v>0</v>
      </c>
      <c r="L10" s="278">
        <v>50</v>
      </c>
      <c r="M10" s="279">
        <f>N10+O10</f>
        <v>80</v>
      </c>
      <c r="N10" s="276">
        <v>80</v>
      </c>
      <c r="O10" s="278">
        <v>0</v>
      </c>
      <c r="P10" s="280">
        <f>L10+M10+K10</f>
        <v>130</v>
      </c>
      <c r="Q10"/>
      <c r="R10" s="281">
        <f t="shared" si="0"/>
        <v>630</v>
      </c>
      <c r="S10" s="282"/>
      <c r="T10"/>
      <c r="U10" s="270" t="s">
        <v>93</v>
      </c>
      <c r="V10" s="273">
        <v>50</v>
      </c>
      <c r="W10" s="283">
        <v>50</v>
      </c>
      <c r="X10" s="284">
        <f t="shared" si="3"/>
        <v>50</v>
      </c>
      <c r="Y10" s="272">
        <v>0</v>
      </c>
      <c r="Z10" s="285">
        <v>50</v>
      </c>
      <c r="AA10" s="283">
        <v>50</v>
      </c>
      <c r="AB10" s="273">
        <v>103</v>
      </c>
      <c r="AC10" s="283">
        <v>30</v>
      </c>
      <c r="AD10" s="273">
        <v>56</v>
      </c>
      <c r="AE10" s="283">
        <v>0</v>
      </c>
    </row>
    <row r="11" spans="1:31" s="134" customFormat="1" ht="31.5" customHeight="1">
      <c r="A11" s="270" t="s">
        <v>94</v>
      </c>
      <c r="B11" s="271">
        <v>7642</v>
      </c>
      <c r="C11" s="272">
        <v>1304</v>
      </c>
      <c r="D11" s="273">
        <v>233</v>
      </c>
      <c r="E11" s="274">
        <v>0</v>
      </c>
      <c r="F11" s="275">
        <f>D11+E11</f>
        <v>233</v>
      </c>
      <c r="G11" s="276">
        <v>0</v>
      </c>
      <c r="H11" s="277">
        <v>50</v>
      </c>
      <c r="I11" s="277">
        <v>0</v>
      </c>
      <c r="J11" s="277">
        <v>90</v>
      </c>
      <c r="K11" s="271">
        <v>0</v>
      </c>
      <c r="L11" s="278">
        <v>0</v>
      </c>
      <c r="M11" s="279">
        <f>N11+O11</f>
        <v>0</v>
      </c>
      <c r="N11" s="276">
        <v>0</v>
      </c>
      <c r="O11" s="278">
        <v>0</v>
      </c>
      <c r="P11" s="280">
        <f>L11+M11+K11</f>
        <v>0</v>
      </c>
      <c r="Q11"/>
      <c r="R11" s="281">
        <f t="shared" si="0"/>
        <v>323</v>
      </c>
      <c r="S11" s="282"/>
      <c r="T11"/>
      <c r="U11" s="270" t="s">
        <v>94</v>
      </c>
      <c r="V11" s="273">
        <v>50</v>
      </c>
      <c r="W11" s="283">
        <v>0</v>
      </c>
      <c r="X11" s="284">
        <f t="shared" si="3"/>
        <v>50</v>
      </c>
      <c r="Y11" s="272">
        <v>50</v>
      </c>
      <c r="Z11" s="285">
        <v>0</v>
      </c>
      <c r="AA11" s="283">
        <v>0</v>
      </c>
      <c r="AB11" s="273">
        <v>54</v>
      </c>
      <c r="AC11" s="283">
        <v>0</v>
      </c>
      <c r="AD11" s="273">
        <v>22</v>
      </c>
      <c r="AE11" s="283">
        <v>0</v>
      </c>
    </row>
    <row r="12" spans="1:31" s="134" customFormat="1" ht="31.5" customHeight="1">
      <c r="A12" s="270" t="s">
        <v>95</v>
      </c>
      <c r="B12" s="271">
        <v>1323</v>
      </c>
      <c r="C12" s="272">
        <v>229</v>
      </c>
      <c r="D12" s="273">
        <v>30</v>
      </c>
      <c r="E12" s="274">
        <v>0</v>
      </c>
      <c r="F12" s="275">
        <f>D12+E12</f>
        <v>30</v>
      </c>
      <c r="G12" s="276">
        <v>0</v>
      </c>
      <c r="H12" s="277">
        <v>0</v>
      </c>
      <c r="I12" s="277">
        <v>0</v>
      </c>
      <c r="J12" s="277">
        <v>0</v>
      </c>
      <c r="K12" s="271">
        <v>0</v>
      </c>
      <c r="L12" s="278">
        <v>0</v>
      </c>
      <c r="M12" s="279">
        <f>N12+O12</f>
        <v>0</v>
      </c>
      <c r="N12" s="276">
        <v>0</v>
      </c>
      <c r="O12" s="278">
        <v>0</v>
      </c>
      <c r="P12" s="280">
        <f>L12+M12+K12</f>
        <v>0</v>
      </c>
      <c r="Q12"/>
      <c r="R12" s="281">
        <f t="shared" si="0"/>
        <v>30</v>
      </c>
      <c r="S12" s="282"/>
      <c r="T12"/>
      <c r="U12" s="270" t="s">
        <v>95</v>
      </c>
      <c r="V12" s="273">
        <v>0</v>
      </c>
      <c r="W12" s="283">
        <v>0</v>
      </c>
      <c r="X12" s="284">
        <f t="shared" si="3"/>
        <v>0</v>
      </c>
      <c r="Y12" s="272">
        <v>0</v>
      </c>
      <c r="Z12" s="285">
        <v>0</v>
      </c>
      <c r="AA12" s="283">
        <v>0</v>
      </c>
      <c r="AB12" s="273">
        <v>0</v>
      </c>
      <c r="AC12" s="283">
        <v>0</v>
      </c>
      <c r="AD12" s="273">
        <v>0</v>
      </c>
      <c r="AE12" s="283">
        <v>0</v>
      </c>
    </row>
    <row r="13" spans="1:31" s="134" customFormat="1" ht="31.5" customHeight="1">
      <c r="A13" s="270" t="s">
        <v>96</v>
      </c>
      <c r="B13" s="271">
        <v>5423</v>
      </c>
      <c r="C13" s="272">
        <v>739</v>
      </c>
      <c r="D13" s="273">
        <v>58</v>
      </c>
      <c r="E13" s="274">
        <v>0</v>
      </c>
      <c r="F13" s="275">
        <f>D13+E13</f>
        <v>58</v>
      </c>
      <c r="G13" s="276">
        <v>160</v>
      </c>
      <c r="H13" s="277">
        <v>0</v>
      </c>
      <c r="I13" s="277">
        <v>0</v>
      </c>
      <c r="J13" s="277">
        <v>45</v>
      </c>
      <c r="K13" s="271">
        <v>0</v>
      </c>
      <c r="L13" s="278">
        <v>0</v>
      </c>
      <c r="M13" s="279">
        <f>N13+O13</f>
        <v>0</v>
      </c>
      <c r="N13" s="276">
        <v>0</v>
      </c>
      <c r="O13" s="278">
        <v>0</v>
      </c>
      <c r="P13" s="280">
        <f>L13+M13+K13</f>
        <v>0</v>
      </c>
      <c r="Q13"/>
      <c r="R13" s="281">
        <f t="shared" si="0"/>
        <v>263</v>
      </c>
      <c r="S13" s="282"/>
      <c r="T13"/>
      <c r="U13" s="270" t="s">
        <v>96</v>
      </c>
      <c r="V13" s="273">
        <v>0</v>
      </c>
      <c r="W13" s="283">
        <v>0</v>
      </c>
      <c r="X13" s="284">
        <f t="shared" si="3"/>
        <v>0</v>
      </c>
      <c r="Y13" s="272">
        <v>0</v>
      </c>
      <c r="Z13" s="285">
        <v>0</v>
      </c>
      <c r="AA13" s="283">
        <v>0</v>
      </c>
      <c r="AB13" s="273">
        <v>82</v>
      </c>
      <c r="AC13" s="283">
        <v>0</v>
      </c>
      <c r="AD13" s="273">
        <v>0</v>
      </c>
      <c r="AE13" s="283">
        <v>0</v>
      </c>
    </row>
    <row r="14" spans="1:31" s="134" customFormat="1" ht="31.5" customHeight="1">
      <c r="A14" s="270" t="s">
        <v>97</v>
      </c>
      <c r="B14" s="271">
        <v>4441</v>
      </c>
      <c r="C14" s="272">
        <v>592</v>
      </c>
      <c r="D14" s="273">
        <v>33</v>
      </c>
      <c r="E14" s="274">
        <v>21</v>
      </c>
      <c r="F14" s="275">
        <f>D14+E14</f>
        <v>54</v>
      </c>
      <c r="G14" s="276">
        <v>80</v>
      </c>
      <c r="H14" s="277">
        <v>300</v>
      </c>
      <c r="I14" s="277">
        <v>0</v>
      </c>
      <c r="J14" s="277">
        <v>36</v>
      </c>
      <c r="K14" s="271">
        <v>0</v>
      </c>
      <c r="L14" s="278">
        <v>0</v>
      </c>
      <c r="M14" s="279">
        <f>N14+O14</f>
        <v>40</v>
      </c>
      <c r="N14" s="276">
        <v>0</v>
      </c>
      <c r="O14" s="278">
        <v>40</v>
      </c>
      <c r="P14" s="280">
        <f>L14+M14+K14</f>
        <v>40</v>
      </c>
      <c r="Q14"/>
      <c r="R14" s="281">
        <f t="shared" si="0"/>
        <v>210</v>
      </c>
      <c r="S14" s="282"/>
      <c r="T14"/>
      <c r="U14" s="270" t="s">
        <v>97</v>
      </c>
      <c r="V14" s="273">
        <v>40</v>
      </c>
      <c r="W14" s="283">
        <v>40</v>
      </c>
      <c r="X14" s="284">
        <f>SUM(Y14,Z14)</f>
        <v>50</v>
      </c>
      <c r="Y14" s="272">
        <v>0</v>
      </c>
      <c r="Z14" s="298">
        <v>50</v>
      </c>
      <c r="AA14" s="283">
        <v>0</v>
      </c>
      <c r="AB14" s="273">
        <v>18</v>
      </c>
      <c r="AC14" s="283">
        <v>0</v>
      </c>
      <c r="AD14" s="273">
        <v>20</v>
      </c>
      <c r="AE14" s="283">
        <v>0</v>
      </c>
    </row>
    <row r="15" spans="1:31" s="134" customFormat="1" ht="31.5" customHeight="1">
      <c r="A15" s="287" t="s">
        <v>98</v>
      </c>
      <c r="B15" s="288">
        <f t="shared" ref="B15:P15" si="5">SUM(B10:B14)</f>
        <v>30529</v>
      </c>
      <c r="C15" s="289">
        <f t="shared" si="5"/>
        <v>4488</v>
      </c>
      <c r="D15" s="288">
        <f t="shared" si="5"/>
        <v>564</v>
      </c>
      <c r="E15" s="290">
        <f t="shared" si="5"/>
        <v>21</v>
      </c>
      <c r="F15" s="291">
        <f t="shared" si="5"/>
        <v>585</v>
      </c>
      <c r="G15" s="289">
        <f t="shared" si="5"/>
        <v>440</v>
      </c>
      <c r="H15" s="292">
        <f t="shared" ref="H15" si="6">SUM(H10:H14)</f>
        <v>350</v>
      </c>
      <c r="I15" s="292">
        <f t="shared" si="5"/>
        <v>0</v>
      </c>
      <c r="J15" s="292">
        <f t="shared" si="5"/>
        <v>261</v>
      </c>
      <c r="K15" s="293">
        <f t="shared" si="5"/>
        <v>0</v>
      </c>
      <c r="L15" s="294">
        <f t="shared" si="5"/>
        <v>50</v>
      </c>
      <c r="M15" s="290">
        <f t="shared" si="5"/>
        <v>120</v>
      </c>
      <c r="N15" s="290">
        <f t="shared" si="5"/>
        <v>80</v>
      </c>
      <c r="O15" s="290">
        <f t="shared" si="5"/>
        <v>40</v>
      </c>
      <c r="P15" s="295">
        <f t="shared" si="5"/>
        <v>170</v>
      </c>
      <c r="Q15"/>
      <c r="R15" s="292">
        <f t="shared" si="0"/>
        <v>1456</v>
      </c>
      <c r="S15" s="282"/>
      <c r="T15"/>
      <c r="U15" s="287" t="s">
        <v>98</v>
      </c>
      <c r="V15" s="288">
        <f>SUM(V10:V14)</f>
        <v>140</v>
      </c>
      <c r="W15" s="295">
        <f>SUM(W10:W14)</f>
        <v>90</v>
      </c>
      <c r="X15" s="289">
        <f t="shared" si="3"/>
        <v>150</v>
      </c>
      <c r="Y15" s="296">
        <f t="shared" ref="Y15:AE15" si="7">SUM(Y10:Y14)</f>
        <v>50</v>
      </c>
      <c r="Z15" s="297">
        <f t="shared" si="7"/>
        <v>100</v>
      </c>
      <c r="AA15" s="295">
        <f t="shared" si="7"/>
        <v>50</v>
      </c>
      <c r="AB15" s="288">
        <f t="shared" si="7"/>
        <v>257</v>
      </c>
      <c r="AC15" s="295">
        <f t="shared" si="7"/>
        <v>30</v>
      </c>
      <c r="AD15" s="288">
        <f t="shared" si="7"/>
        <v>98</v>
      </c>
      <c r="AE15" s="295">
        <f t="shared" si="7"/>
        <v>0</v>
      </c>
    </row>
    <row r="16" spans="1:31" s="134" customFormat="1" ht="31.5" customHeight="1">
      <c r="A16" s="270" t="s">
        <v>99</v>
      </c>
      <c r="B16" s="271">
        <v>16621</v>
      </c>
      <c r="C16" s="272">
        <v>2378</v>
      </c>
      <c r="D16" s="273">
        <v>143</v>
      </c>
      <c r="E16" s="274">
        <v>78</v>
      </c>
      <c r="F16" s="275">
        <f>D16+E16</f>
        <v>221</v>
      </c>
      <c r="G16" s="276">
        <v>150</v>
      </c>
      <c r="H16" s="277">
        <v>0</v>
      </c>
      <c r="I16" s="277">
        <v>0</v>
      </c>
      <c r="J16" s="277">
        <v>81</v>
      </c>
      <c r="K16" s="271">
        <v>0</v>
      </c>
      <c r="L16" s="278">
        <v>80</v>
      </c>
      <c r="M16" s="279">
        <f>N16+O16</f>
        <v>50</v>
      </c>
      <c r="N16" s="276">
        <v>50</v>
      </c>
      <c r="O16" s="278">
        <v>0</v>
      </c>
      <c r="P16" s="280">
        <f>L16+M16+K16</f>
        <v>130</v>
      </c>
      <c r="Q16"/>
      <c r="R16" s="281">
        <f t="shared" si="0"/>
        <v>582</v>
      </c>
      <c r="S16" s="282"/>
      <c r="T16"/>
      <c r="U16" s="270" t="s">
        <v>99</v>
      </c>
      <c r="V16" s="273">
        <v>0</v>
      </c>
      <c r="W16" s="283">
        <v>0</v>
      </c>
      <c r="X16" s="284">
        <f t="shared" si="3"/>
        <v>80</v>
      </c>
      <c r="Y16" s="272">
        <v>0</v>
      </c>
      <c r="Z16" s="285">
        <v>80</v>
      </c>
      <c r="AA16" s="283">
        <v>80</v>
      </c>
      <c r="AB16" s="273">
        <v>279</v>
      </c>
      <c r="AC16" s="286">
        <v>0</v>
      </c>
      <c r="AD16" s="273">
        <v>105</v>
      </c>
      <c r="AE16" s="286">
        <v>50</v>
      </c>
    </row>
    <row r="17" spans="1:33" s="134" customFormat="1" ht="31.5" customHeight="1">
      <c r="A17" s="270" t="s">
        <v>100</v>
      </c>
      <c r="B17" s="271">
        <v>17558</v>
      </c>
      <c r="C17" s="272">
        <v>2236</v>
      </c>
      <c r="D17" s="273">
        <v>356</v>
      </c>
      <c r="E17" s="274">
        <v>107</v>
      </c>
      <c r="F17" s="275">
        <f>D17+E17</f>
        <v>463</v>
      </c>
      <c r="G17" s="276">
        <v>150</v>
      </c>
      <c r="H17" s="277">
        <v>30</v>
      </c>
      <c r="I17" s="277">
        <v>0</v>
      </c>
      <c r="J17" s="277">
        <v>108</v>
      </c>
      <c r="K17" s="271">
        <v>0</v>
      </c>
      <c r="L17" s="278">
        <v>0</v>
      </c>
      <c r="M17" s="279">
        <f>N17+O17</f>
        <v>160</v>
      </c>
      <c r="N17" s="276">
        <v>110</v>
      </c>
      <c r="O17" s="278">
        <v>50</v>
      </c>
      <c r="P17" s="280">
        <f>L17+M17+K17</f>
        <v>160</v>
      </c>
      <c r="Q17"/>
      <c r="R17" s="281">
        <f t="shared" si="0"/>
        <v>881</v>
      </c>
      <c r="S17" s="282"/>
      <c r="T17"/>
      <c r="U17" s="270" t="s">
        <v>100</v>
      </c>
      <c r="V17" s="273">
        <v>50</v>
      </c>
      <c r="W17" s="283">
        <v>50</v>
      </c>
      <c r="X17" s="284">
        <f t="shared" si="3"/>
        <v>110</v>
      </c>
      <c r="Y17" s="272">
        <v>0</v>
      </c>
      <c r="Z17" s="285">
        <v>110</v>
      </c>
      <c r="AA17" s="283">
        <v>110</v>
      </c>
      <c r="AB17" s="273">
        <v>196</v>
      </c>
      <c r="AC17" s="283">
        <v>0</v>
      </c>
      <c r="AD17" s="273">
        <v>44</v>
      </c>
      <c r="AE17" s="283">
        <v>0</v>
      </c>
    </row>
    <row r="18" spans="1:33" s="134" customFormat="1" ht="31.5" customHeight="1">
      <c r="A18" s="270" t="s">
        <v>101</v>
      </c>
      <c r="B18" s="271">
        <v>45710</v>
      </c>
      <c r="C18" s="272">
        <v>5376</v>
      </c>
      <c r="D18" s="273">
        <v>602</v>
      </c>
      <c r="E18" s="274">
        <v>29</v>
      </c>
      <c r="F18" s="275">
        <f>D18+E18</f>
        <v>631</v>
      </c>
      <c r="G18" s="276">
        <v>397</v>
      </c>
      <c r="H18" s="277">
        <v>93</v>
      </c>
      <c r="I18" s="277">
        <v>0</v>
      </c>
      <c r="J18" s="277">
        <v>297</v>
      </c>
      <c r="K18" s="271">
        <v>29</v>
      </c>
      <c r="L18" s="278">
        <v>60</v>
      </c>
      <c r="M18" s="279">
        <f>N18+O18</f>
        <v>51</v>
      </c>
      <c r="N18" s="276">
        <v>51</v>
      </c>
      <c r="O18" s="278">
        <v>0</v>
      </c>
      <c r="P18" s="280">
        <f>L18+M18+K18</f>
        <v>140</v>
      </c>
      <c r="Q18"/>
      <c r="R18" s="281">
        <f t="shared" si="0"/>
        <v>1465</v>
      </c>
      <c r="S18" s="282"/>
      <c r="T18"/>
      <c r="U18" s="270" t="s">
        <v>101</v>
      </c>
      <c r="V18" s="273">
        <v>110</v>
      </c>
      <c r="W18" s="283">
        <v>0</v>
      </c>
      <c r="X18" s="284">
        <f t="shared" si="3"/>
        <v>260</v>
      </c>
      <c r="Y18" s="272">
        <v>50</v>
      </c>
      <c r="Z18" s="285">
        <v>210</v>
      </c>
      <c r="AA18" s="283">
        <v>60</v>
      </c>
      <c r="AB18" s="273">
        <v>726</v>
      </c>
      <c r="AC18" s="286">
        <v>93</v>
      </c>
      <c r="AD18" s="273">
        <v>280</v>
      </c>
      <c r="AE18" s="283">
        <v>0</v>
      </c>
    </row>
    <row r="19" spans="1:33" s="134" customFormat="1" ht="31.5" customHeight="1">
      <c r="A19" s="287" t="s">
        <v>102</v>
      </c>
      <c r="B19" s="288">
        <f t="shared" ref="B19:P19" si="8">SUM(B16:B18)</f>
        <v>79889</v>
      </c>
      <c r="C19" s="289">
        <f t="shared" si="8"/>
        <v>9990</v>
      </c>
      <c r="D19" s="288">
        <f t="shared" si="8"/>
        <v>1101</v>
      </c>
      <c r="E19" s="290">
        <f t="shared" si="8"/>
        <v>214</v>
      </c>
      <c r="F19" s="291">
        <f t="shared" si="8"/>
        <v>1315</v>
      </c>
      <c r="G19" s="289">
        <f t="shared" si="8"/>
        <v>697</v>
      </c>
      <c r="H19" s="292">
        <f t="shared" ref="H19" si="9">SUM(H16:H18)</f>
        <v>123</v>
      </c>
      <c r="I19" s="292">
        <f t="shared" si="8"/>
        <v>0</v>
      </c>
      <c r="J19" s="292">
        <f t="shared" si="8"/>
        <v>486</v>
      </c>
      <c r="K19" s="293">
        <f t="shared" si="8"/>
        <v>29</v>
      </c>
      <c r="L19" s="294">
        <f t="shared" si="8"/>
        <v>140</v>
      </c>
      <c r="M19" s="290">
        <f t="shared" si="8"/>
        <v>261</v>
      </c>
      <c r="N19" s="290">
        <f t="shared" si="8"/>
        <v>211</v>
      </c>
      <c r="O19" s="290">
        <f t="shared" si="8"/>
        <v>50</v>
      </c>
      <c r="P19" s="295">
        <f t="shared" si="8"/>
        <v>430</v>
      </c>
      <c r="Q19"/>
      <c r="R19" s="292">
        <f t="shared" si="0"/>
        <v>2928</v>
      </c>
      <c r="S19" s="282"/>
      <c r="T19"/>
      <c r="U19" s="287" t="s">
        <v>102</v>
      </c>
      <c r="V19" s="288">
        <f>SUM(V16:V18)</f>
        <v>160</v>
      </c>
      <c r="W19" s="295">
        <f>SUM(W16:W18)</f>
        <v>50</v>
      </c>
      <c r="X19" s="289">
        <f t="shared" si="3"/>
        <v>450</v>
      </c>
      <c r="Y19" s="296">
        <f t="shared" ref="Y19:AE19" si="10">SUM(Y16:Y18)</f>
        <v>50</v>
      </c>
      <c r="Z19" s="297">
        <f t="shared" si="10"/>
        <v>400</v>
      </c>
      <c r="AA19" s="295">
        <f t="shared" si="10"/>
        <v>250</v>
      </c>
      <c r="AB19" s="288">
        <f t="shared" si="10"/>
        <v>1201</v>
      </c>
      <c r="AC19" s="295">
        <f t="shared" si="10"/>
        <v>93</v>
      </c>
      <c r="AD19" s="288">
        <f t="shared" si="10"/>
        <v>429</v>
      </c>
      <c r="AE19" s="295">
        <f t="shared" si="10"/>
        <v>50</v>
      </c>
    </row>
    <row r="20" spans="1:33" s="134" customFormat="1" ht="31.5" customHeight="1">
      <c r="A20" s="270" t="s">
        <v>103</v>
      </c>
      <c r="B20" s="271">
        <v>56779</v>
      </c>
      <c r="C20" s="272">
        <v>7801</v>
      </c>
      <c r="D20" s="273">
        <v>728</v>
      </c>
      <c r="E20" s="274">
        <v>216</v>
      </c>
      <c r="F20" s="275">
        <f>D20+E20</f>
        <v>944</v>
      </c>
      <c r="G20" s="276">
        <v>630</v>
      </c>
      <c r="H20" s="277">
        <v>120</v>
      </c>
      <c r="I20" s="277">
        <v>0</v>
      </c>
      <c r="J20" s="277">
        <v>261</v>
      </c>
      <c r="K20" s="271">
        <v>0</v>
      </c>
      <c r="L20" s="278">
        <v>0</v>
      </c>
      <c r="M20" s="279">
        <f>N20+O20</f>
        <v>273</v>
      </c>
      <c r="N20" s="276">
        <v>273</v>
      </c>
      <c r="O20" s="278">
        <v>0</v>
      </c>
      <c r="P20" s="280">
        <f>L20+M20+K20</f>
        <v>273</v>
      </c>
      <c r="Q20"/>
      <c r="R20" s="281">
        <f t="shared" si="0"/>
        <v>2108</v>
      </c>
      <c r="S20" s="282"/>
      <c r="T20"/>
      <c r="U20" s="270" t="s">
        <v>103</v>
      </c>
      <c r="V20" s="273">
        <v>200</v>
      </c>
      <c r="W20" s="283">
        <v>50</v>
      </c>
      <c r="X20" s="284">
        <f t="shared" si="3"/>
        <v>350</v>
      </c>
      <c r="Y20" s="272">
        <v>50</v>
      </c>
      <c r="Z20" s="285">
        <f>100+50+50+50+50</f>
        <v>300</v>
      </c>
      <c r="AA20" s="283">
        <v>0</v>
      </c>
      <c r="AB20" s="273">
        <v>1841</v>
      </c>
      <c r="AC20" s="283">
        <v>223</v>
      </c>
      <c r="AD20" s="273">
        <v>753</v>
      </c>
      <c r="AE20" s="283">
        <v>0</v>
      </c>
    </row>
    <row r="21" spans="1:33" s="134" customFormat="1" ht="31.5" customHeight="1">
      <c r="A21" s="270" t="s">
        <v>104</v>
      </c>
      <c r="B21" s="271">
        <v>35176</v>
      </c>
      <c r="C21" s="272">
        <v>4833</v>
      </c>
      <c r="D21" s="273">
        <v>412</v>
      </c>
      <c r="E21" s="274">
        <v>145</v>
      </c>
      <c r="F21" s="275">
        <f>D21+E21</f>
        <v>557</v>
      </c>
      <c r="G21" s="276">
        <v>360</v>
      </c>
      <c r="H21" s="277">
        <v>146</v>
      </c>
      <c r="I21" s="277">
        <v>0</v>
      </c>
      <c r="J21" s="277">
        <v>180</v>
      </c>
      <c r="K21" s="271">
        <v>0</v>
      </c>
      <c r="L21" s="278">
        <v>0</v>
      </c>
      <c r="M21" s="279">
        <f>N21+O21</f>
        <v>50</v>
      </c>
      <c r="N21" s="276">
        <v>50</v>
      </c>
      <c r="O21" s="278">
        <v>0</v>
      </c>
      <c r="P21" s="280">
        <f>L21+M21+K21</f>
        <v>50</v>
      </c>
      <c r="Q21"/>
      <c r="R21" s="281">
        <f t="shared" si="0"/>
        <v>1147</v>
      </c>
      <c r="S21" s="282"/>
      <c r="T21"/>
      <c r="U21" s="270" t="s">
        <v>104</v>
      </c>
      <c r="V21" s="273">
        <v>50</v>
      </c>
      <c r="W21" s="283">
        <v>0</v>
      </c>
      <c r="X21" s="284">
        <f t="shared" si="3"/>
        <v>200</v>
      </c>
      <c r="Y21" s="272">
        <v>100</v>
      </c>
      <c r="Z21" s="285">
        <f>50+50</f>
        <v>100</v>
      </c>
      <c r="AA21" s="283">
        <v>50</v>
      </c>
      <c r="AB21" s="273">
        <v>1018</v>
      </c>
      <c r="AC21" s="283">
        <v>0</v>
      </c>
      <c r="AD21" s="273">
        <v>142</v>
      </c>
      <c r="AE21" s="283">
        <v>0</v>
      </c>
    </row>
    <row r="22" spans="1:33" s="135" customFormat="1" ht="31.5" customHeight="1">
      <c r="A22" s="287" t="s">
        <v>105</v>
      </c>
      <c r="B22" s="299">
        <f t="shared" ref="B22:P22" si="11">SUM(B20:B21)</f>
        <v>91955</v>
      </c>
      <c r="C22" s="300">
        <f t="shared" si="11"/>
        <v>12634</v>
      </c>
      <c r="D22" s="299">
        <f t="shared" si="11"/>
        <v>1140</v>
      </c>
      <c r="E22" s="301">
        <f t="shared" si="11"/>
        <v>361</v>
      </c>
      <c r="F22" s="302">
        <f t="shared" si="11"/>
        <v>1501</v>
      </c>
      <c r="G22" s="300">
        <f t="shared" si="11"/>
        <v>990</v>
      </c>
      <c r="H22" s="292">
        <f t="shared" ref="H22" si="12">SUM(H20:H21)</f>
        <v>266</v>
      </c>
      <c r="I22" s="292">
        <f t="shared" si="11"/>
        <v>0</v>
      </c>
      <c r="J22" s="303">
        <f t="shared" si="11"/>
        <v>441</v>
      </c>
      <c r="K22" s="304">
        <f t="shared" si="11"/>
        <v>0</v>
      </c>
      <c r="L22" s="305">
        <f t="shared" si="11"/>
        <v>0</v>
      </c>
      <c r="M22" s="301">
        <f t="shared" si="11"/>
        <v>323</v>
      </c>
      <c r="N22" s="301">
        <f t="shared" si="11"/>
        <v>323</v>
      </c>
      <c r="O22" s="301">
        <f t="shared" si="11"/>
        <v>0</v>
      </c>
      <c r="P22" s="306">
        <f t="shared" si="11"/>
        <v>323</v>
      </c>
      <c r="Q22" s="307"/>
      <c r="R22" s="292">
        <f t="shared" si="0"/>
        <v>3255</v>
      </c>
      <c r="S22" s="308"/>
      <c r="T22" s="307"/>
      <c r="U22" s="287" t="s">
        <v>105</v>
      </c>
      <c r="V22" s="299">
        <f>SUM(V20:V21)</f>
        <v>250</v>
      </c>
      <c r="W22" s="306">
        <f>SUM(W20:W21)</f>
        <v>50</v>
      </c>
      <c r="X22" s="300">
        <f t="shared" si="3"/>
        <v>550</v>
      </c>
      <c r="Y22" s="309">
        <f t="shared" ref="Y22:AE22" si="13">SUM(Y20:Y21)</f>
        <v>150</v>
      </c>
      <c r="Z22" s="310">
        <f t="shared" si="13"/>
        <v>400</v>
      </c>
      <c r="AA22" s="306">
        <f t="shared" si="13"/>
        <v>50</v>
      </c>
      <c r="AB22" s="299">
        <f t="shared" si="13"/>
        <v>2859</v>
      </c>
      <c r="AC22" s="306">
        <f t="shared" si="13"/>
        <v>223</v>
      </c>
      <c r="AD22" s="299">
        <f t="shared" si="13"/>
        <v>895</v>
      </c>
      <c r="AE22" s="306">
        <f t="shared" si="13"/>
        <v>0</v>
      </c>
    </row>
    <row r="23" spans="1:33" s="134" customFormat="1" ht="31.5" customHeight="1">
      <c r="A23" s="270" t="s">
        <v>106</v>
      </c>
      <c r="B23" s="271">
        <v>53333</v>
      </c>
      <c r="C23" s="272">
        <v>8359</v>
      </c>
      <c r="D23" s="273">
        <v>527</v>
      </c>
      <c r="E23" s="274">
        <v>141</v>
      </c>
      <c r="F23" s="275">
        <f>D23+E23</f>
        <v>668</v>
      </c>
      <c r="G23" s="276">
        <v>540</v>
      </c>
      <c r="H23" s="277">
        <v>373</v>
      </c>
      <c r="I23" s="277">
        <v>0</v>
      </c>
      <c r="J23" s="277">
        <v>279</v>
      </c>
      <c r="K23" s="271">
        <v>0</v>
      </c>
      <c r="L23" s="278">
        <v>0</v>
      </c>
      <c r="M23" s="279">
        <f>N23+O23</f>
        <v>392</v>
      </c>
      <c r="N23" s="276">
        <v>392</v>
      </c>
      <c r="O23" s="278">
        <v>0</v>
      </c>
      <c r="P23" s="280">
        <f>L23+M23+K23</f>
        <v>392</v>
      </c>
      <c r="Q23"/>
      <c r="R23" s="281">
        <f t="shared" si="0"/>
        <v>1879</v>
      </c>
      <c r="S23" s="282"/>
      <c r="T23"/>
      <c r="U23" s="270" t="s">
        <v>106</v>
      </c>
      <c r="V23" s="273">
        <v>70</v>
      </c>
      <c r="W23" s="283">
        <v>70</v>
      </c>
      <c r="X23" s="284">
        <f t="shared" si="3"/>
        <v>397</v>
      </c>
      <c r="Y23" s="272">
        <v>120</v>
      </c>
      <c r="Z23" s="285">
        <v>277</v>
      </c>
      <c r="AA23" s="283">
        <v>50</v>
      </c>
      <c r="AB23" s="273">
        <v>1691</v>
      </c>
      <c r="AC23" s="283">
        <v>272</v>
      </c>
      <c r="AD23" s="273">
        <v>525</v>
      </c>
      <c r="AE23" s="283">
        <v>0</v>
      </c>
    </row>
    <row r="24" spans="1:33" s="134" customFormat="1" ht="31.5" customHeight="1">
      <c r="A24" s="270" t="s">
        <v>107</v>
      </c>
      <c r="B24" s="271">
        <v>9664</v>
      </c>
      <c r="C24" s="272">
        <v>1358</v>
      </c>
      <c r="D24" s="273">
        <v>280</v>
      </c>
      <c r="E24" s="274">
        <v>78</v>
      </c>
      <c r="F24" s="275">
        <f>D24+E24</f>
        <v>358</v>
      </c>
      <c r="G24" s="276">
        <v>70</v>
      </c>
      <c r="H24" s="277">
        <v>0</v>
      </c>
      <c r="I24" s="277">
        <v>0</v>
      </c>
      <c r="J24" s="277">
        <v>54</v>
      </c>
      <c r="K24" s="271">
        <v>0</v>
      </c>
      <c r="L24" s="278">
        <v>0</v>
      </c>
      <c r="M24" s="279">
        <f>N24+O24</f>
        <v>90</v>
      </c>
      <c r="N24" s="276">
        <v>90</v>
      </c>
      <c r="O24" s="278">
        <v>0</v>
      </c>
      <c r="P24" s="280">
        <f>L24+M24+K24</f>
        <v>90</v>
      </c>
      <c r="Q24"/>
      <c r="R24" s="281">
        <f t="shared" si="0"/>
        <v>572</v>
      </c>
      <c r="S24" s="282"/>
      <c r="T24"/>
      <c r="U24" s="270" t="s">
        <v>107</v>
      </c>
      <c r="V24" s="273">
        <v>30</v>
      </c>
      <c r="W24" s="283">
        <v>0</v>
      </c>
      <c r="X24" s="284">
        <f t="shared" si="3"/>
        <v>60</v>
      </c>
      <c r="Y24" s="272">
        <v>0</v>
      </c>
      <c r="Z24" s="285">
        <v>60</v>
      </c>
      <c r="AA24" s="283">
        <v>60</v>
      </c>
      <c r="AB24" s="273">
        <v>86</v>
      </c>
      <c r="AC24" s="283">
        <v>30</v>
      </c>
      <c r="AD24" s="273">
        <v>20</v>
      </c>
      <c r="AE24" s="283">
        <v>0</v>
      </c>
    </row>
    <row r="25" spans="1:33" s="134" customFormat="1" ht="31.5" customHeight="1">
      <c r="A25" s="270" t="s">
        <v>108</v>
      </c>
      <c r="B25" s="271">
        <v>20800</v>
      </c>
      <c r="C25" s="272">
        <v>2860</v>
      </c>
      <c r="D25" s="273">
        <v>316</v>
      </c>
      <c r="E25" s="274">
        <v>29</v>
      </c>
      <c r="F25" s="275">
        <f>D25+E25</f>
        <v>345</v>
      </c>
      <c r="G25" s="276">
        <v>100</v>
      </c>
      <c r="H25" s="277">
        <v>96</v>
      </c>
      <c r="I25" s="277">
        <v>0</v>
      </c>
      <c r="J25" s="277">
        <v>117</v>
      </c>
      <c r="K25" s="271">
        <v>0</v>
      </c>
      <c r="L25" s="278">
        <v>0</v>
      </c>
      <c r="M25" s="279">
        <f>N25+O25</f>
        <v>170</v>
      </c>
      <c r="N25" s="276">
        <v>170</v>
      </c>
      <c r="O25" s="278">
        <v>0</v>
      </c>
      <c r="P25" s="280">
        <f>L25+M25+K25</f>
        <v>170</v>
      </c>
      <c r="Q25"/>
      <c r="R25" s="281">
        <f t="shared" si="0"/>
        <v>732</v>
      </c>
      <c r="S25" s="282"/>
      <c r="T25"/>
      <c r="U25" s="270" t="s">
        <v>108</v>
      </c>
      <c r="V25" s="273">
        <v>100</v>
      </c>
      <c r="W25" s="283">
        <v>100</v>
      </c>
      <c r="X25" s="284">
        <f t="shared" si="3"/>
        <v>30</v>
      </c>
      <c r="Y25" s="272">
        <v>0</v>
      </c>
      <c r="Z25" s="285">
        <v>30</v>
      </c>
      <c r="AA25" s="283">
        <v>30</v>
      </c>
      <c r="AB25" s="311">
        <v>474</v>
      </c>
      <c r="AC25" s="286">
        <v>0</v>
      </c>
      <c r="AD25" s="311">
        <v>161</v>
      </c>
      <c r="AE25" s="286">
        <v>40</v>
      </c>
    </row>
    <row r="26" spans="1:33" s="134" customFormat="1" ht="31.5" customHeight="1">
      <c r="A26" s="287" t="s">
        <v>109</v>
      </c>
      <c r="B26" s="288">
        <f t="shared" ref="B26:P26" si="14">SUM(B23:B25)</f>
        <v>83797</v>
      </c>
      <c r="C26" s="289">
        <f t="shared" si="14"/>
        <v>12577</v>
      </c>
      <c r="D26" s="288">
        <f t="shared" si="14"/>
        <v>1123</v>
      </c>
      <c r="E26" s="290">
        <f t="shared" si="14"/>
        <v>248</v>
      </c>
      <c r="F26" s="291">
        <f t="shared" si="14"/>
        <v>1371</v>
      </c>
      <c r="G26" s="289">
        <f t="shared" si="14"/>
        <v>710</v>
      </c>
      <c r="H26" s="292">
        <f t="shared" ref="H26" si="15">SUM(H23:H25)</f>
        <v>469</v>
      </c>
      <c r="I26" s="292">
        <f t="shared" si="14"/>
        <v>0</v>
      </c>
      <c r="J26" s="292">
        <f t="shared" si="14"/>
        <v>450</v>
      </c>
      <c r="K26" s="293">
        <f t="shared" si="14"/>
        <v>0</v>
      </c>
      <c r="L26" s="294">
        <f t="shared" si="14"/>
        <v>0</v>
      </c>
      <c r="M26" s="290">
        <f>SUM(M23:M25)</f>
        <v>652</v>
      </c>
      <c r="N26" s="290">
        <f>SUM(N23:N25)</f>
        <v>652</v>
      </c>
      <c r="O26" s="290">
        <f>SUM(O23:O25)</f>
        <v>0</v>
      </c>
      <c r="P26" s="295">
        <f t="shared" si="14"/>
        <v>652</v>
      </c>
      <c r="Q26"/>
      <c r="R26" s="292">
        <f t="shared" si="0"/>
        <v>3183</v>
      </c>
      <c r="S26" s="282"/>
      <c r="T26"/>
      <c r="U26" s="287" t="s">
        <v>109</v>
      </c>
      <c r="V26" s="288">
        <f>SUM(V23:V25)</f>
        <v>200</v>
      </c>
      <c r="W26" s="295">
        <f>SUM(W23:W25)</f>
        <v>170</v>
      </c>
      <c r="X26" s="289">
        <f t="shared" si="3"/>
        <v>487</v>
      </c>
      <c r="Y26" s="296">
        <f t="shared" ref="Y26:AE26" si="16">SUM(Y23:Y25)</f>
        <v>120</v>
      </c>
      <c r="Z26" s="297">
        <f t="shared" si="16"/>
        <v>367</v>
      </c>
      <c r="AA26" s="295">
        <f t="shared" si="16"/>
        <v>140</v>
      </c>
      <c r="AB26" s="288">
        <f t="shared" si="16"/>
        <v>2251</v>
      </c>
      <c r="AC26" s="295">
        <f t="shared" si="16"/>
        <v>302</v>
      </c>
      <c r="AD26" s="288">
        <f t="shared" si="16"/>
        <v>706</v>
      </c>
      <c r="AE26" s="295">
        <f t="shared" si="16"/>
        <v>40</v>
      </c>
    </row>
    <row r="27" spans="1:33" s="134" customFormat="1" ht="31.5" customHeight="1">
      <c r="A27" s="270" t="s">
        <v>110</v>
      </c>
      <c r="B27" s="271">
        <v>89693</v>
      </c>
      <c r="C27" s="272">
        <v>12536</v>
      </c>
      <c r="D27" s="273">
        <v>1076</v>
      </c>
      <c r="E27" s="274">
        <v>524</v>
      </c>
      <c r="F27" s="275">
        <f>D27+E27</f>
        <v>1600</v>
      </c>
      <c r="G27" s="276">
        <v>604</v>
      </c>
      <c r="H27" s="277">
        <v>373</v>
      </c>
      <c r="I27" s="277">
        <v>0</v>
      </c>
      <c r="J27" s="277">
        <v>441</v>
      </c>
      <c r="K27" s="271">
        <v>0</v>
      </c>
      <c r="L27" s="278">
        <v>0</v>
      </c>
      <c r="M27" s="279">
        <f>N27+O27</f>
        <v>285</v>
      </c>
      <c r="N27" s="276">
        <v>235</v>
      </c>
      <c r="O27" s="278">
        <v>50</v>
      </c>
      <c r="P27" s="280">
        <f>L27+M27+K27</f>
        <v>285</v>
      </c>
      <c r="Q27"/>
      <c r="R27" s="281">
        <f t="shared" si="0"/>
        <v>2930</v>
      </c>
      <c r="S27" s="282"/>
      <c r="T27"/>
      <c r="U27" s="270" t="s">
        <v>110</v>
      </c>
      <c r="V27" s="273">
        <v>240</v>
      </c>
      <c r="W27" s="283">
        <v>130</v>
      </c>
      <c r="X27" s="284">
        <f t="shared" si="3"/>
        <v>630</v>
      </c>
      <c r="Y27" s="312">
        <v>170</v>
      </c>
      <c r="Z27" s="298">
        <v>460</v>
      </c>
      <c r="AA27" s="283">
        <v>0</v>
      </c>
      <c r="AB27" s="273">
        <v>2559</v>
      </c>
      <c r="AC27" s="283">
        <v>235</v>
      </c>
      <c r="AD27" s="273">
        <v>553</v>
      </c>
      <c r="AE27" s="283">
        <v>0</v>
      </c>
    </row>
    <row r="28" spans="1:33" s="134" customFormat="1" ht="31.5" customHeight="1">
      <c r="A28" s="287" t="s">
        <v>111</v>
      </c>
      <c r="B28" s="288">
        <f t="shared" ref="B28:P28" si="17">SUM(B27)</f>
        <v>89693</v>
      </c>
      <c r="C28" s="289">
        <f t="shared" si="17"/>
        <v>12536</v>
      </c>
      <c r="D28" s="288">
        <f t="shared" si="17"/>
        <v>1076</v>
      </c>
      <c r="E28" s="290">
        <f t="shared" si="17"/>
        <v>524</v>
      </c>
      <c r="F28" s="291">
        <f t="shared" si="17"/>
        <v>1600</v>
      </c>
      <c r="G28" s="289">
        <f t="shared" si="17"/>
        <v>604</v>
      </c>
      <c r="H28" s="292">
        <f t="shared" ref="H28" si="18">SUM(H27)</f>
        <v>373</v>
      </c>
      <c r="I28" s="292">
        <f t="shared" si="17"/>
        <v>0</v>
      </c>
      <c r="J28" s="292">
        <f t="shared" si="17"/>
        <v>441</v>
      </c>
      <c r="K28" s="293">
        <f t="shared" si="17"/>
        <v>0</v>
      </c>
      <c r="L28" s="294">
        <f t="shared" si="17"/>
        <v>0</v>
      </c>
      <c r="M28" s="290">
        <f t="shared" si="17"/>
        <v>285</v>
      </c>
      <c r="N28" s="290">
        <f t="shared" si="17"/>
        <v>235</v>
      </c>
      <c r="O28" s="290">
        <f t="shared" si="17"/>
        <v>50</v>
      </c>
      <c r="P28" s="295">
        <f t="shared" si="17"/>
        <v>285</v>
      </c>
      <c r="Q28"/>
      <c r="R28" s="292">
        <f t="shared" si="0"/>
        <v>2930</v>
      </c>
      <c r="S28" s="282"/>
      <c r="T28"/>
      <c r="U28" s="287" t="s">
        <v>111</v>
      </c>
      <c r="V28" s="288">
        <f>SUM(V27)</f>
        <v>240</v>
      </c>
      <c r="W28" s="295">
        <f>SUM(W27)</f>
        <v>130</v>
      </c>
      <c r="X28" s="289">
        <f t="shared" si="3"/>
        <v>630</v>
      </c>
      <c r="Y28" s="296">
        <f t="shared" ref="Y28:AE28" si="19">SUM(Y27)</f>
        <v>170</v>
      </c>
      <c r="Z28" s="297">
        <f t="shared" si="19"/>
        <v>460</v>
      </c>
      <c r="AA28" s="295">
        <f t="shared" si="19"/>
        <v>0</v>
      </c>
      <c r="AB28" s="288">
        <f t="shared" si="19"/>
        <v>2559</v>
      </c>
      <c r="AC28" s="295">
        <f t="shared" si="19"/>
        <v>235</v>
      </c>
      <c r="AD28" s="288">
        <f t="shared" si="19"/>
        <v>553</v>
      </c>
      <c r="AE28" s="295">
        <f t="shared" si="19"/>
        <v>0</v>
      </c>
    </row>
    <row r="29" spans="1:33" ht="31.5" customHeight="1">
      <c r="A29" s="270" t="s">
        <v>112</v>
      </c>
      <c r="B29" s="271">
        <v>13791</v>
      </c>
      <c r="C29" s="272">
        <v>2126</v>
      </c>
      <c r="D29" s="273">
        <v>340</v>
      </c>
      <c r="E29" s="274">
        <v>19</v>
      </c>
      <c r="F29" s="275">
        <f>D29+E29</f>
        <v>359</v>
      </c>
      <c r="G29" s="276">
        <v>180</v>
      </c>
      <c r="H29" s="277">
        <v>46</v>
      </c>
      <c r="I29" s="277">
        <v>0</v>
      </c>
      <c r="J29" s="277">
        <v>63</v>
      </c>
      <c r="K29" s="271">
        <v>0</v>
      </c>
      <c r="L29" s="278">
        <v>0</v>
      </c>
      <c r="M29" s="279">
        <f>N29+O29</f>
        <v>50</v>
      </c>
      <c r="N29" s="276">
        <v>50</v>
      </c>
      <c r="O29" s="278">
        <v>0</v>
      </c>
      <c r="P29" s="280">
        <f>L29+M29+K29</f>
        <v>50</v>
      </c>
      <c r="R29" s="281">
        <f t="shared" si="0"/>
        <v>652</v>
      </c>
      <c r="U29" s="270" t="s">
        <v>112</v>
      </c>
      <c r="V29" s="273">
        <v>50</v>
      </c>
      <c r="W29" s="283">
        <v>0</v>
      </c>
      <c r="X29" s="284">
        <f t="shared" si="3"/>
        <v>0</v>
      </c>
      <c r="Y29" s="272">
        <v>0</v>
      </c>
      <c r="Z29" s="285">
        <v>0</v>
      </c>
      <c r="AA29" s="283">
        <v>0</v>
      </c>
      <c r="AB29" s="273">
        <v>103</v>
      </c>
      <c r="AC29" s="286">
        <v>0</v>
      </c>
      <c r="AD29" s="273">
        <v>59</v>
      </c>
      <c r="AE29" s="286">
        <v>44</v>
      </c>
      <c r="AF29" s="134"/>
      <c r="AG29" s="134"/>
    </row>
    <row r="30" spans="1:33" ht="31.5" customHeight="1">
      <c r="A30" s="287" t="s">
        <v>113</v>
      </c>
      <c r="B30" s="288">
        <f t="shared" ref="B30:L30" si="20">SUM(B29)</f>
        <v>13791</v>
      </c>
      <c r="C30" s="289">
        <f t="shared" si="20"/>
        <v>2126</v>
      </c>
      <c r="D30" s="288">
        <f t="shared" si="20"/>
        <v>340</v>
      </c>
      <c r="E30" s="290">
        <f t="shared" si="20"/>
        <v>19</v>
      </c>
      <c r="F30" s="291">
        <f t="shared" si="20"/>
        <v>359</v>
      </c>
      <c r="G30" s="289">
        <f t="shared" si="20"/>
        <v>180</v>
      </c>
      <c r="H30" s="292">
        <f t="shared" ref="H30" si="21">SUM(H29)</f>
        <v>46</v>
      </c>
      <c r="I30" s="292">
        <f t="shared" si="20"/>
        <v>0</v>
      </c>
      <c r="J30" s="292">
        <f t="shared" si="20"/>
        <v>63</v>
      </c>
      <c r="K30" s="293">
        <f t="shared" si="20"/>
        <v>0</v>
      </c>
      <c r="L30" s="294">
        <f t="shared" si="20"/>
        <v>0</v>
      </c>
      <c r="M30" s="290">
        <f>SUM(M29)</f>
        <v>50</v>
      </c>
      <c r="N30" s="290">
        <f>SUM(N29)</f>
        <v>50</v>
      </c>
      <c r="O30" s="290">
        <f>SUM(O29)</f>
        <v>0</v>
      </c>
      <c r="P30" s="295">
        <f>SUM(P29)</f>
        <v>50</v>
      </c>
      <c r="R30" s="292">
        <f t="shared" si="0"/>
        <v>652</v>
      </c>
      <c r="U30" s="287" t="s">
        <v>113</v>
      </c>
      <c r="V30" s="288">
        <f>SUM(V29)</f>
        <v>50</v>
      </c>
      <c r="W30" s="295">
        <f>SUM(W29)</f>
        <v>0</v>
      </c>
      <c r="X30" s="289">
        <f t="shared" si="3"/>
        <v>0</v>
      </c>
      <c r="Y30" s="296">
        <f t="shared" ref="Y30:AE30" si="22">SUM(Y29)</f>
        <v>0</v>
      </c>
      <c r="Z30" s="297">
        <f t="shared" si="22"/>
        <v>0</v>
      </c>
      <c r="AA30" s="295">
        <f t="shared" si="22"/>
        <v>0</v>
      </c>
      <c r="AB30" s="288">
        <f t="shared" si="22"/>
        <v>103</v>
      </c>
      <c r="AC30" s="295">
        <f t="shared" si="22"/>
        <v>0</v>
      </c>
      <c r="AD30" s="288">
        <f t="shared" si="22"/>
        <v>59</v>
      </c>
      <c r="AE30" s="295">
        <f t="shared" si="22"/>
        <v>44</v>
      </c>
      <c r="AF30" s="134"/>
      <c r="AG30" s="134"/>
    </row>
    <row r="31" spans="1:33" ht="31.5" customHeight="1">
      <c r="A31" s="270" t="s">
        <v>114</v>
      </c>
      <c r="B31" s="271">
        <v>19040</v>
      </c>
      <c r="C31" s="272">
        <v>2552</v>
      </c>
      <c r="D31" s="273">
        <v>465</v>
      </c>
      <c r="E31" s="274">
        <v>20</v>
      </c>
      <c r="F31" s="275">
        <f>D31+E31</f>
        <v>485</v>
      </c>
      <c r="G31" s="276">
        <v>90</v>
      </c>
      <c r="H31" s="277">
        <v>94</v>
      </c>
      <c r="I31" s="277">
        <v>0</v>
      </c>
      <c r="J31" s="277">
        <v>72</v>
      </c>
      <c r="K31" s="271">
        <v>0</v>
      </c>
      <c r="L31" s="278">
        <v>0</v>
      </c>
      <c r="M31" s="279">
        <f>N31+O31</f>
        <v>102</v>
      </c>
      <c r="N31" s="276">
        <v>102</v>
      </c>
      <c r="O31" s="278">
        <v>0</v>
      </c>
      <c r="P31" s="280">
        <f>L31+M31+K31</f>
        <v>102</v>
      </c>
      <c r="R31" s="281">
        <f t="shared" si="0"/>
        <v>749</v>
      </c>
      <c r="U31" s="270" t="s">
        <v>114</v>
      </c>
      <c r="V31" s="273">
        <v>52</v>
      </c>
      <c r="W31" s="283">
        <v>52</v>
      </c>
      <c r="X31" s="284">
        <f t="shared" si="3"/>
        <v>50</v>
      </c>
      <c r="Y31" s="272">
        <v>0</v>
      </c>
      <c r="Z31" s="285">
        <v>50</v>
      </c>
      <c r="AA31" s="283">
        <v>50</v>
      </c>
      <c r="AB31" s="273">
        <v>298</v>
      </c>
      <c r="AC31" s="283">
        <v>0</v>
      </c>
      <c r="AD31" s="273">
        <v>60</v>
      </c>
      <c r="AE31" s="283">
        <v>0</v>
      </c>
      <c r="AF31" s="134"/>
      <c r="AG31" s="134"/>
    </row>
    <row r="32" spans="1:33" ht="31.5" customHeight="1">
      <c r="A32" s="270" t="s">
        <v>115</v>
      </c>
      <c r="B32" s="271">
        <v>1530</v>
      </c>
      <c r="C32" s="272">
        <v>269</v>
      </c>
      <c r="D32" s="273">
        <v>30</v>
      </c>
      <c r="E32" s="274">
        <v>20</v>
      </c>
      <c r="F32" s="275">
        <f>D32+E32</f>
        <v>50</v>
      </c>
      <c r="G32" s="276">
        <v>0</v>
      </c>
      <c r="H32" s="277">
        <v>0</v>
      </c>
      <c r="I32" s="277">
        <v>0</v>
      </c>
      <c r="J32" s="277">
        <v>25</v>
      </c>
      <c r="K32" s="271">
        <v>0</v>
      </c>
      <c r="L32" s="278">
        <v>0</v>
      </c>
      <c r="M32" s="279">
        <f>N32+O32</f>
        <v>50</v>
      </c>
      <c r="N32" s="276">
        <v>50</v>
      </c>
      <c r="O32" s="278">
        <v>0</v>
      </c>
      <c r="P32" s="280">
        <f>L32+M32+K32</f>
        <v>50</v>
      </c>
      <c r="R32" s="281">
        <f t="shared" si="0"/>
        <v>125</v>
      </c>
      <c r="U32" s="270" t="s">
        <v>115</v>
      </c>
      <c r="V32" s="273">
        <v>50</v>
      </c>
      <c r="W32" s="283">
        <v>0</v>
      </c>
      <c r="X32" s="284">
        <f t="shared" si="3"/>
        <v>0</v>
      </c>
      <c r="Y32" s="272">
        <v>0</v>
      </c>
      <c r="Z32" s="285">
        <v>0</v>
      </c>
      <c r="AA32" s="283">
        <v>0</v>
      </c>
      <c r="AB32" s="273">
        <v>0</v>
      </c>
      <c r="AC32" s="283">
        <v>0</v>
      </c>
      <c r="AD32" s="273">
        <v>0</v>
      </c>
      <c r="AE32" s="283">
        <v>0</v>
      </c>
      <c r="AF32" s="134"/>
      <c r="AG32" s="134"/>
    </row>
    <row r="33" spans="1:33" ht="31.5" customHeight="1" thickBot="1">
      <c r="A33" s="313" t="s">
        <v>116</v>
      </c>
      <c r="B33" s="314">
        <f t="shared" ref="B33:P33" si="23">SUM(B31:B32)</f>
        <v>20570</v>
      </c>
      <c r="C33" s="315">
        <f t="shared" si="23"/>
        <v>2821</v>
      </c>
      <c r="D33" s="314">
        <f t="shared" si="23"/>
        <v>495</v>
      </c>
      <c r="E33" s="316">
        <f t="shared" si="23"/>
        <v>40</v>
      </c>
      <c r="F33" s="317">
        <f t="shared" si="23"/>
        <v>535</v>
      </c>
      <c r="G33" s="315">
        <f t="shared" si="23"/>
        <v>90</v>
      </c>
      <c r="H33" s="318">
        <f t="shared" ref="H33" si="24">SUM(H31:H32)</f>
        <v>94</v>
      </c>
      <c r="I33" s="318">
        <f t="shared" si="23"/>
        <v>0</v>
      </c>
      <c r="J33" s="318">
        <f t="shared" si="23"/>
        <v>97</v>
      </c>
      <c r="K33" s="319">
        <f t="shared" si="23"/>
        <v>0</v>
      </c>
      <c r="L33" s="320">
        <f t="shared" si="23"/>
        <v>0</v>
      </c>
      <c r="M33" s="316">
        <f>SUM(M31:M32)</f>
        <v>152</v>
      </c>
      <c r="N33" s="316">
        <f>SUM(N31:N32)</f>
        <v>152</v>
      </c>
      <c r="O33" s="316">
        <f>SUM(O31:O32)</f>
        <v>0</v>
      </c>
      <c r="P33" s="321">
        <f t="shared" si="23"/>
        <v>152</v>
      </c>
      <c r="R33" s="292">
        <f t="shared" si="0"/>
        <v>874</v>
      </c>
      <c r="U33" s="313" t="s">
        <v>116</v>
      </c>
      <c r="V33" s="314">
        <f>SUM(V31:V32)</f>
        <v>102</v>
      </c>
      <c r="W33" s="321">
        <f>SUM(W31:W32)</f>
        <v>52</v>
      </c>
      <c r="X33" s="315">
        <f t="shared" si="3"/>
        <v>50</v>
      </c>
      <c r="Y33" s="322">
        <f t="shared" ref="Y33:AE33" si="25">SUM(Y31:Y32)</f>
        <v>0</v>
      </c>
      <c r="Z33" s="323">
        <f t="shared" si="25"/>
        <v>50</v>
      </c>
      <c r="AA33" s="321">
        <f t="shared" si="25"/>
        <v>50</v>
      </c>
      <c r="AB33" s="314">
        <f t="shared" si="25"/>
        <v>298</v>
      </c>
      <c r="AC33" s="321">
        <f t="shared" si="25"/>
        <v>0</v>
      </c>
      <c r="AD33" s="314">
        <f t="shared" si="25"/>
        <v>60</v>
      </c>
      <c r="AE33" s="321">
        <f t="shared" si="25"/>
        <v>0</v>
      </c>
      <c r="AF33" s="134"/>
      <c r="AG33" s="134"/>
    </row>
    <row r="34" spans="1:33" ht="31.5" customHeight="1" thickTop="1" thickBot="1">
      <c r="A34" s="324" t="s">
        <v>117</v>
      </c>
      <c r="B34" s="325">
        <f>SUM(B9,B15,B19,B22,B26,B28,B30,B33,)</f>
        <v>457798</v>
      </c>
      <c r="C34" s="326">
        <f t="shared" ref="C34:P34" si="26">SUM(C9,C15,C19,C22,C26,C28,C30,C33,)</f>
        <v>64715</v>
      </c>
      <c r="D34" s="325">
        <f t="shared" si="26"/>
        <v>6559</v>
      </c>
      <c r="E34" s="327">
        <f t="shared" si="26"/>
        <v>1567</v>
      </c>
      <c r="F34" s="328">
        <f t="shared" si="26"/>
        <v>8126</v>
      </c>
      <c r="G34" s="326">
        <f t="shared" si="26"/>
        <v>4121</v>
      </c>
      <c r="H34" s="329">
        <f t="shared" ref="H34" si="27">SUM(H9,H15,H19,H22,H26,H28,H30,H33,)</f>
        <v>1862</v>
      </c>
      <c r="I34" s="329">
        <f t="shared" si="26"/>
        <v>0</v>
      </c>
      <c r="J34" s="329">
        <f t="shared" si="26"/>
        <v>2554</v>
      </c>
      <c r="K34" s="330">
        <f t="shared" si="26"/>
        <v>145</v>
      </c>
      <c r="L34" s="331">
        <f t="shared" si="26"/>
        <v>190</v>
      </c>
      <c r="M34" s="327">
        <f>SUM(M9,M15,M19,M22,M26,M28,M30,M33,)</f>
        <v>2448</v>
      </c>
      <c r="N34" s="327">
        <f>SUM(N9,N15,N19,N22,N26,N28,N30,N33,)</f>
        <v>2168</v>
      </c>
      <c r="O34" s="327">
        <f>SUM(O9,O15,O19,O22,O26,O28,O30,O33,)</f>
        <v>280</v>
      </c>
      <c r="P34" s="332">
        <f t="shared" si="26"/>
        <v>2783</v>
      </c>
      <c r="R34" s="329">
        <f>SUM(R9,R15,R19,R22,R26,R28,R30,R33,)</f>
        <v>17584</v>
      </c>
      <c r="U34" s="324" t="s">
        <v>117</v>
      </c>
      <c r="V34" s="325">
        <f>SUM(V9,V15,V19,V22,V26,V28,V30,V33,)</f>
        <v>1282</v>
      </c>
      <c r="W34" s="332">
        <f>SUM(W9,W15,W19,W22,W26,W28,W30,W33,)</f>
        <v>682</v>
      </c>
      <c r="X34" s="326">
        <f t="shared" si="3"/>
        <v>2527</v>
      </c>
      <c r="Y34" s="333">
        <f t="shared" ref="Y34:AE34" si="28">SUM(Y9,Y15,Y19,Y22,Y26,Y28,Y30,Y33,)</f>
        <v>590</v>
      </c>
      <c r="Z34" s="334">
        <f t="shared" si="28"/>
        <v>1937</v>
      </c>
      <c r="AA34" s="332">
        <f t="shared" si="28"/>
        <v>700</v>
      </c>
      <c r="AB34" s="325">
        <f t="shared" si="28"/>
        <v>10046</v>
      </c>
      <c r="AC34" s="332">
        <f t="shared" si="28"/>
        <v>1246</v>
      </c>
      <c r="AD34" s="325">
        <f t="shared" si="28"/>
        <v>3084</v>
      </c>
      <c r="AE34" s="332">
        <f t="shared" si="28"/>
        <v>192</v>
      </c>
      <c r="AF34" s="134"/>
      <c r="AG34" s="134"/>
    </row>
    <row r="36" spans="1:33">
      <c r="A36" t="s">
        <v>256</v>
      </c>
      <c r="Z36" s="99"/>
    </row>
    <row r="37" spans="1:33">
      <c r="A37" t="s">
        <v>257</v>
      </c>
    </row>
    <row r="38" spans="1:33">
      <c r="A38" t="s">
        <v>118</v>
      </c>
    </row>
    <row r="39" spans="1:33">
      <c r="A39" t="s">
        <v>131</v>
      </c>
    </row>
  </sheetData>
  <mergeCells count="20">
    <mergeCell ref="M4:O4"/>
    <mergeCell ref="A4:A6"/>
    <mergeCell ref="B4:B6"/>
    <mergeCell ref="C4:C6"/>
    <mergeCell ref="D4:D5"/>
    <mergeCell ref="E4:E5"/>
    <mergeCell ref="J4:J5"/>
    <mergeCell ref="F4:F5"/>
    <mergeCell ref="G4:G5"/>
    <mergeCell ref="L4:L5"/>
    <mergeCell ref="I4:I5"/>
    <mergeCell ref="K4:K5"/>
    <mergeCell ref="H4:H5"/>
    <mergeCell ref="V4:W4"/>
    <mergeCell ref="Z4:AA4"/>
    <mergeCell ref="P4:P5"/>
    <mergeCell ref="R4:R5"/>
    <mergeCell ref="AD4:AE4"/>
    <mergeCell ref="AB4:AC4"/>
    <mergeCell ref="U4:U6"/>
  </mergeCells>
  <phoneticPr fontId="2"/>
  <pageMargins left="0.31496062992126" right="0.31496062992126" top="0.55118110236220497" bottom="0.35433070866141703" header="0.31496062992126" footer="0.31496062992126"/>
  <pageSetup paperSize="9" scale="45" orientation="landscape" r:id="rId1"/>
  <legacyDrawing r:id="rId2"/>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別紙様式１（見込量集計表）</vt:lpstr>
      <vt:lpstr>別紙様式２（施設整備計画（○○市））</vt:lpstr>
      <vt:lpstr>別紙様式３（整備見込量（補助金））</vt:lpstr>
      <vt:lpstr>④施設・居住系サービス定員数（R8.3.31時点）</vt:lpstr>
      <vt:lpstr>'④施設・居住系サービス定員数（R8.3.31時点）'!Print_Area</vt:lpstr>
      <vt:lpstr>'別紙様式１（見込量集計表）'!Print_Area</vt:lpstr>
      <vt:lpstr>'別紙様式２（施設整備計画（○○市））'!Print_Area</vt:lpstr>
      <vt:lpstr>'別紙様式３（整備見込量（補助金））'!Print_Area</vt:lpstr>
      <vt:lpstr>'別紙様式１（見込量集計表）'!Print_Titles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LL700_2</dc:creator>
  <cp:lastModifiedBy>中田　泰子</cp:lastModifiedBy>
  <cp:lastPrinted>2026-04-25T23:37:22Z</cp:lastPrinted>
  <dcterms:created xsi:type="dcterms:W3CDTF">2005-08-30T02:30:52Z</dcterms:created>
  <dcterms:modified xsi:type="dcterms:W3CDTF">2026-05-15T00:45:15Z</dcterms:modified>
</cp:coreProperties>
</file>