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updateLinks="never" codeName="ThisWorkbook"/>
  <xr:revisionPtr revIDLastSave="0" documentId="13_ncr:1_{ADAC7A76-28F5-4174-830A-6F5854FAAE64}" xr6:coauthVersionLast="47" xr6:coauthVersionMax="47" xr10:uidLastSave="{00000000-0000-0000-0000-000000000000}"/>
  <bookViews>
    <workbookView xWindow="-120" yWindow="-120" windowWidth="29040" windowHeight="15720" tabRatio="696" xr2:uid="{00000000-000D-0000-FFFF-FFFF00000000}"/>
  </bookViews>
  <sheets>
    <sheet name="第3号様式" sheetId="74" r:id="rId1"/>
    <sheet name="２所要額精算書（別紙１）1" sheetId="86" r:id="rId2"/>
    <sheet name="３事業実績書（別紙２）（人材確保体制構築）1" sheetId="87" r:id="rId3"/>
    <sheet name="３事業実績書（別紙２）（経営改善）1" sheetId="88" r:id="rId4"/>
    <sheet name="２所要額精算書（別紙１）2" sheetId="83" r:id="rId5"/>
    <sheet name="３事業実績書（別紙２）（人材確保体制構築）2" sheetId="84" r:id="rId6"/>
    <sheet name="３事業実績書（別紙２）（経営改善）2" sheetId="85" r:id="rId7"/>
    <sheet name="２所要額精算書（別紙１）3" sheetId="80" r:id="rId8"/>
    <sheet name="３事業実績書（別紙２）（人材確保体制構築）3" sheetId="81" r:id="rId9"/>
    <sheet name="３事業実績書（別紙２）（経営改善）3" sheetId="82" r:id="rId10"/>
    <sheet name="２所要額精算書（別紙１）4" sheetId="77" r:id="rId11"/>
    <sheet name="３事業実績書（別紙２）（人材確保体制構築）4" sheetId="78" r:id="rId12"/>
    <sheet name="３事業実績書（別紙２）（経営改善）4" sheetId="79" r:id="rId13"/>
    <sheet name="２所要額精算書（別紙１）5" sheetId="70" r:id="rId14"/>
    <sheet name="３事業実績書（別紙２）（人材確保体制構築）5" sheetId="71" r:id="rId15"/>
    <sheet name="３事業実績書（別紙２）（経営改善）5" sheetId="72" r:id="rId16"/>
    <sheet name="事業者グループ構成法人一覧" sheetId="75" r:id="rId17"/>
    <sheet name="リスト" sheetId="73" state="hidden" r:id="rId18"/>
    <sheet name="リスト２" sheetId="69" state="hidden" r:id="rId19"/>
  </sheets>
  <definedNames>
    <definedName name="_xlnm.Print_Area" localSheetId="1">'２所要額精算書（別紙１）1'!$A$1:$J$57</definedName>
    <definedName name="_xlnm.Print_Area" localSheetId="4">'２所要額精算書（別紙１）2'!$A$1:$J$57</definedName>
    <definedName name="_xlnm.Print_Area" localSheetId="7">'２所要額精算書（別紙１）3'!$A$1:$J$57</definedName>
    <definedName name="_xlnm.Print_Area" localSheetId="10">'２所要額精算書（別紙１）4'!$A$1:$J$57</definedName>
    <definedName name="_xlnm.Print_Area" localSheetId="13">'２所要額精算書（別紙１）5'!$A$1:$J$57</definedName>
    <definedName name="_xlnm.Print_Area" localSheetId="3">'３事業実績書（別紙２）（経営改善）1'!$A$1:$Y$72</definedName>
    <definedName name="_xlnm.Print_Area" localSheetId="6">'３事業実績書（別紙２）（経営改善）2'!$A$1:$Y$72</definedName>
    <definedName name="_xlnm.Print_Area" localSheetId="9">'３事業実績書（別紙２）（経営改善）3'!$A$1:$Y$72</definedName>
    <definedName name="_xlnm.Print_Area" localSheetId="12">'３事業実績書（別紙２）（経営改善）4'!$A$1:$Y$72</definedName>
    <definedName name="_xlnm.Print_Area" localSheetId="15">'３事業実績書（別紙２）（経営改善）5'!$A$1:$Y$72</definedName>
    <definedName name="_xlnm.Print_Area" localSheetId="2">'３事業実績書（別紙２）（人材確保体制構築）1'!$A$1:$X$62</definedName>
    <definedName name="_xlnm.Print_Area" localSheetId="5">'３事業実績書（別紙２）（人材確保体制構築）2'!$A$1:$X$62</definedName>
    <definedName name="_xlnm.Print_Area" localSheetId="8">'３事業実績書（別紙２）（人材確保体制構築）3'!$A$1:$X$62</definedName>
    <definedName name="_xlnm.Print_Area" localSheetId="11">'３事業実績書（別紙２）（人材確保体制構築）4'!$A$1:$X$62</definedName>
    <definedName name="_xlnm.Print_Area" localSheetId="14">'３事業実績書（別紙２）（人材確保体制構築）5'!$A$1:$X$62</definedName>
    <definedName name="_xlnm.Print_Area" localSheetId="0">第3号様式!$A$1:$Q$36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70" l="1"/>
  <c r="C47" i="85"/>
  <c r="C48" i="85"/>
  <c r="C49" i="85"/>
  <c r="C46" i="85"/>
  <c r="I24" i="70" l="1"/>
  <c r="I20" i="70"/>
  <c r="I16" i="70"/>
  <c r="I32" i="70"/>
  <c r="I42" i="70"/>
  <c r="I41" i="70"/>
  <c r="I40" i="70"/>
  <c r="I39" i="70"/>
  <c r="I38" i="70"/>
  <c r="I46" i="70"/>
  <c r="I50" i="70"/>
  <c r="I50" i="77"/>
  <c r="I46" i="77"/>
  <c r="I42" i="77"/>
  <c r="I41" i="77"/>
  <c r="I40" i="77"/>
  <c r="I39" i="77"/>
  <c r="I38" i="77"/>
  <c r="I36" i="77"/>
  <c r="I32" i="77"/>
  <c r="I24" i="77"/>
  <c r="I20" i="77"/>
  <c r="I16" i="77"/>
  <c r="I46" i="80"/>
  <c r="I42" i="80"/>
  <c r="I41" i="80"/>
  <c r="I40" i="80"/>
  <c r="I39" i="80"/>
  <c r="I38" i="80"/>
  <c r="I36" i="80" s="1"/>
  <c r="I32" i="80"/>
  <c r="I50" i="83"/>
  <c r="I32" i="83"/>
  <c r="I46" i="86"/>
  <c r="I42" i="86"/>
  <c r="I41" i="86"/>
  <c r="I40" i="86"/>
  <c r="I39" i="86"/>
  <c r="I36" i="86" s="1"/>
  <c r="I38" i="86"/>
  <c r="I24" i="86"/>
  <c r="I20" i="86"/>
  <c r="D50" i="88" l="1"/>
  <c r="C49" i="88"/>
  <c r="C48" i="88"/>
  <c r="C47" i="88"/>
  <c r="C46" i="88"/>
  <c r="C45" i="88"/>
  <c r="U28" i="88"/>
  <c r="S28" i="88"/>
  <c r="C27" i="88"/>
  <c r="C26" i="88"/>
  <c r="C25" i="88"/>
  <c r="C24" i="88"/>
  <c r="C23" i="88"/>
  <c r="C20" i="88"/>
  <c r="O60" i="87"/>
  <c r="L60" i="87"/>
  <c r="S59" i="87"/>
  <c r="C59" i="87"/>
  <c r="S58" i="87"/>
  <c r="C58" i="87"/>
  <c r="S57" i="87"/>
  <c r="C57" i="87"/>
  <c r="S56" i="87"/>
  <c r="C56" i="87"/>
  <c r="S55" i="87"/>
  <c r="C55" i="87"/>
  <c r="S54" i="87"/>
  <c r="C54" i="87"/>
  <c r="C49" i="87"/>
  <c r="D42" i="87"/>
  <c r="C41" i="87"/>
  <c r="C40" i="87"/>
  <c r="C39" i="87"/>
  <c r="C38" i="87"/>
  <c r="C37" i="87"/>
  <c r="D30" i="87"/>
  <c r="C29" i="87"/>
  <c r="C28" i="87"/>
  <c r="C27" i="87"/>
  <c r="C26" i="87"/>
  <c r="C25" i="87"/>
  <c r="K8" i="87"/>
  <c r="K7" i="87"/>
  <c r="K6" i="87"/>
  <c r="E50" i="86"/>
  <c r="F50" i="86" s="1"/>
  <c r="H50" i="86" s="1"/>
  <c r="I50" i="86" s="1"/>
  <c r="G46" i="86"/>
  <c r="C46" i="86"/>
  <c r="E46" i="86" s="1"/>
  <c r="G42" i="86"/>
  <c r="C42" i="86"/>
  <c r="E42" i="86" s="1"/>
  <c r="F42" i="86" s="1"/>
  <c r="G41" i="86"/>
  <c r="C41" i="86"/>
  <c r="E41" i="86" s="1"/>
  <c r="F41" i="86" s="1"/>
  <c r="G40" i="86"/>
  <c r="C40" i="86"/>
  <c r="E40" i="86" s="1"/>
  <c r="F40" i="86" s="1"/>
  <c r="G39" i="86"/>
  <c r="E39" i="86"/>
  <c r="F39" i="86" s="1"/>
  <c r="C39" i="86"/>
  <c r="G38" i="86"/>
  <c r="C38" i="86"/>
  <c r="E38" i="86" s="1"/>
  <c r="D36" i="86"/>
  <c r="C36" i="86"/>
  <c r="E32" i="86"/>
  <c r="F32" i="86" s="1"/>
  <c r="G24" i="86"/>
  <c r="C24" i="86"/>
  <c r="E24" i="86" s="1"/>
  <c r="C20" i="86"/>
  <c r="E20" i="86" s="1"/>
  <c r="C16" i="86"/>
  <c r="E16" i="86" s="1"/>
  <c r="F16" i="86" s="1"/>
  <c r="H16" i="86" s="1"/>
  <c r="I16" i="86" s="1"/>
  <c r="D50" i="85"/>
  <c r="C46" i="83" s="1"/>
  <c r="E46" i="83" s="1"/>
  <c r="C45" i="85"/>
  <c r="U28" i="85"/>
  <c r="S28" i="85"/>
  <c r="C27" i="85"/>
  <c r="C26" i="85"/>
  <c r="C25" i="85"/>
  <c r="C24" i="85"/>
  <c r="C23" i="85"/>
  <c r="C20" i="85"/>
  <c r="O60" i="84"/>
  <c r="C24" i="83" s="1"/>
  <c r="E24" i="83" s="1"/>
  <c r="L60" i="84"/>
  <c r="S59" i="84"/>
  <c r="C59" i="84"/>
  <c r="S58" i="84"/>
  <c r="C58" i="84"/>
  <c r="S57" i="84"/>
  <c r="C57" i="84"/>
  <c r="S56" i="84"/>
  <c r="C56" i="84"/>
  <c r="S55" i="84"/>
  <c r="C55" i="84"/>
  <c r="S54" i="84"/>
  <c r="C54" i="84"/>
  <c r="C49" i="84"/>
  <c r="D42" i="84"/>
  <c r="C20" i="83" s="1"/>
  <c r="E20" i="83" s="1"/>
  <c r="C41" i="84"/>
  <c r="C40" i="84"/>
  <c r="C39" i="84"/>
  <c r="C38" i="84"/>
  <c r="C37" i="84"/>
  <c r="D30" i="84"/>
  <c r="C16" i="83" s="1"/>
  <c r="E16" i="83" s="1"/>
  <c r="F16" i="83" s="1"/>
  <c r="H16" i="83" s="1"/>
  <c r="I16" i="83" s="1"/>
  <c r="C29" i="84"/>
  <c r="C28" i="84"/>
  <c r="C27" i="84"/>
  <c r="C26" i="84"/>
  <c r="C25" i="84"/>
  <c r="K8" i="84"/>
  <c r="K7" i="84"/>
  <c r="K6" i="84"/>
  <c r="F50" i="83"/>
  <c r="H50" i="83" s="1"/>
  <c r="E50" i="83"/>
  <c r="G46" i="83"/>
  <c r="G42" i="83"/>
  <c r="C42" i="83"/>
  <c r="E42" i="83" s="1"/>
  <c r="F42" i="83" s="1"/>
  <c r="G41" i="83"/>
  <c r="C41" i="83"/>
  <c r="E41" i="83" s="1"/>
  <c r="F41" i="83" s="1"/>
  <c r="G40" i="83"/>
  <c r="C40" i="83"/>
  <c r="E40" i="83" s="1"/>
  <c r="F40" i="83" s="1"/>
  <c r="G39" i="83"/>
  <c r="E39" i="83"/>
  <c r="F39" i="83" s="1"/>
  <c r="C39" i="83"/>
  <c r="G38" i="83"/>
  <c r="C38" i="83"/>
  <c r="E38" i="83" s="1"/>
  <c r="D36" i="83"/>
  <c r="C36" i="83"/>
  <c r="E32" i="83"/>
  <c r="F32" i="83" s="1"/>
  <c r="G24" i="83"/>
  <c r="D50" i="82"/>
  <c r="C49" i="82"/>
  <c r="C48" i="82"/>
  <c r="C47" i="82"/>
  <c r="C46" i="82"/>
  <c r="C45" i="82"/>
  <c r="U28" i="82"/>
  <c r="S28" i="82"/>
  <c r="C27" i="82"/>
  <c r="C26" i="82"/>
  <c r="C25" i="82"/>
  <c r="C24" i="82"/>
  <c r="C23" i="82"/>
  <c r="C20" i="82"/>
  <c r="O60" i="81"/>
  <c r="L60" i="81"/>
  <c r="S59" i="81"/>
  <c r="C59" i="81"/>
  <c r="S58" i="81"/>
  <c r="C58" i="81"/>
  <c r="S57" i="81"/>
  <c r="C57" i="81"/>
  <c r="S56" i="81"/>
  <c r="C56" i="81"/>
  <c r="S55" i="81"/>
  <c r="C55" i="81"/>
  <c r="S54" i="81"/>
  <c r="C54" i="81"/>
  <c r="C49" i="81"/>
  <c r="D42" i="81"/>
  <c r="C41" i="81"/>
  <c r="C40" i="81"/>
  <c r="C39" i="81"/>
  <c r="C38" i="81"/>
  <c r="C37" i="81"/>
  <c r="D30" i="81"/>
  <c r="C16" i="80" s="1"/>
  <c r="E16" i="80" s="1"/>
  <c r="F16" i="80" s="1"/>
  <c r="H16" i="80" s="1"/>
  <c r="I16" i="80" s="1"/>
  <c r="C29" i="81"/>
  <c r="C28" i="81"/>
  <c r="C27" i="81"/>
  <c r="C26" i="81"/>
  <c r="C25" i="81"/>
  <c r="K8" i="81"/>
  <c r="K7" i="81"/>
  <c r="K6" i="81"/>
  <c r="F50" i="80"/>
  <c r="H50" i="80" s="1"/>
  <c r="I50" i="80" s="1"/>
  <c r="E50" i="80"/>
  <c r="G46" i="80"/>
  <c r="C46" i="80"/>
  <c r="E46" i="80" s="1"/>
  <c r="G42" i="80"/>
  <c r="C42" i="80"/>
  <c r="E42" i="80" s="1"/>
  <c r="F42" i="80" s="1"/>
  <c r="G41" i="80"/>
  <c r="C41" i="80"/>
  <c r="E41" i="80" s="1"/>
  <c r="F41" i="80" s="1"/>
  <c r="G40" i="80"/>
  <c r="C40" i="80"/>
  <c r="E40" i="80" s="1"/>
  <c r="F40" i="80" s="1"/>
  <c r="G39" i="80"/>
  <c r="E39" i="80"/>
  <c r="F39" i="80" s="1"/>
  <c r="C39" i="80"/>
  <c r="G38" i="80"/>
  <c r="C38" i="80"/>
  <c r="E38" i="80" s="1"/>
  <c r="D36" i="80"/>
  <c r="C36" i="80"/>
  <c r="E32" i="80"/>
  <c r="F32" i="80" s="1"/>
  <c r="G24" i="80"/>
  <c r="C24" i="80"/>
  <c r="E24" i="80" s="1"/>
  <c r="C20" i="80"/>
  <c r="E20" i="80" s="1"/>
  <c r="D50" i="79"/>
  <c r="C49" i="79"/>
  <c r="C48" i="79"/>
  <c r="C47" i="79"/>
  <c r="C46" i="79"/>
  <c r="C45" i="79"/>
  <c r="U28" i="79"/>
  <c r="S28" i="79"/>
  <c r="C27" i="79"/>
  <c r="C26" i="79"/>
  <c r="C25" i="79"/>
  <c r="C24" i="79"/>
  <c r="C23" i="79"/>
  <c r="C20" i="79"/>
  <c r="O60" i="78"/>
  <c r="L60" i="78"/>
  <c r="S59" i="78"/>
  <c r="C59" i="78"/>
  <c r="S58" i="78"/>
  <c r="C58" i="78"/>
  <c r="S57" i="78"/>
  <c r="C57" i="78"/>
  <c r="S56" i="78"/>
  <c r="C56" i="78"/>
  <c r="S55" i="78"/>
  <c r="C55" i="78"/>
  <c r="S54" i="78"/>
  <c r="C54" i="78"/>
  <c r="C49" i="78"/>
  <c r="D42" i="78"/>
  <c r="C41" i="78"/>
  <c r="C40" i="78"/>
  <c r="C39" i="78"/>
  <c r="C38" i="78"/>
  <c r="C37" i="78"/>
  <c r="D30" i="78"/>
  <c r="C29" i="78"/>
  <c r="C28" i="78"/>
  <c r="C27" i="78"/>
  <c r="C26" i="78"/>
  <c r="C25" i="78"/>
  <c r="K8" i="78"/>
  <c r="K7" i="78"/>
  <c r="K6" i="78"/>
  <c r="F50" i="77"/>
  <c r="B48" i="77" s="1"/>
  <c r="B59" i="79" s="1"/>
  <c r="E50" i="77"/>
  <c r="G46" i="77"/>
  <c r="C46" i="77"/>
  <c r="E46" i="77" s="1"/>
  <c r="G42" i="77"/>
  <c r="C42" i="77"/>
  <c r="E42" i="77" s="1"/>
  <c r="F42" i="77" s="1"/>
  <c r="G41" i="77"/>
  <c r="E41" i="77"/>
  <c r="F41" i="77" s="1"/>
  <c r="C41" i="77"/>
  <c r="G40" i="77"/>
  <c r="C40" i="77"/>
  <c r="E40" i="77" s="1"/>
  <c r="F40" i="77" s="1"/>
  <c r="G39" i="77"/>
  <c r="E39" i="77"/>
  <c r="C39" i="77"/>
  <c r="G38" i="77"/>
  <c r="E38" i="77"/>
  <c r="F38" i="77" s="1"/>
  <c r="C38" i="77"/>
  <c r="D36" i="77"/>
  <c r="C36" i="77"/>
  <c r="E32" i="77"/>
  <c r="F32" i="77" s="1"/>
  <c r="H32" i="77" s="1"/>
  <c r="G24" i="77"/>
  <c r="C24" i="77"/>
  <c r="E24" i="77" s="1"/>
  <c r="C20" i="77"/>
  <c r="E20" i="77" s="1"/>
  <c r="C16" i="77"/>
  <c r="E16" i="77" s="1"/>
  <c r="F16" i="77" s="1"/>
  <c r="H16" i="77" s="1"/>
  <c r="C45" i="72"/>
  <c r="C23" i="72"/>
  <c r="C49" i="72"/>
  <c r="C48" i="72"/>
  <c r="C47" i="72"/>
  <c r="C46" i="72"/>
  <c r="B48" i="86" l="1"/>
  <c r="B59" i="88" s="1"/>
  <c r="F24" i="86"/>
  <c r="H24" i="86" s="1"/>
  <c r="B22" i="86"/>
  <c r="B44" i="87" s="1"/>
  <c r="H39" i="86"/>
  <c r="H41" i="86"/>
  <c r="E36" i="86"/>
  <c r="F38" i="86"/>
  <c r="F46" i="86"/>
  <c r="H46" i="86" s="1"/>
  <c r="H32" i="86"/>
  <c r="I32" i="86" s="1"/>
  <c r="D26" i="86"/>
  <c r="B14" i="86"/>
  <c r="B20" i="87" s="1"/>
  <c r="H42" i="86"/>
  <c r="H40" i="86"/>
  <c r="B18" i="86"/>
  <c r="B32" i="87" s="1"/>
  <c r="F20" i="86"/>
  <c r="H20" i="86" s="1"/>
  <c r="H39" i="83"/>
  <c r="I39" i="83" s="1"/>
  <c r="H32" i="83"/>
  <c r="H40" i="83"/>
  <c r="I40" i="83" s="1"/>
  <c r="F46" i="83"/>
  <c r="H46" i="83" s="1"/>
  <c r="I46" i="83" s="1"/>
  <c r="H41" i="83"/>
  <c r="I41" i="83" s="1"/>
  <c r="E36" i="83"/>
  <c r="F38" i="83"/>
  <c r="F24" i="83"/>
  <c r="H24" i="83" s="1"/>
  <c r="I24" i="83" s="1"/>
  <c r="B22" i="83" s="1"/>
  <c r="B44" i="84" s="1"/>
  <c r="H42" i="83"/>
  <c r="I42" i="83" s="1"/>
  <c r="B14" i="83"/>
  <c r="B20" i="84" s="1"/>
  <c r="F20" i="83"/>
  <c r="H20" i="83" s="1"/>
  <c r="I20" i="83" s="1"/>
  <c r="B18" i="83" s="1"/>
  <c r="B32" i="84" s="1"/>
  <c r="B48" i="83"/>
  <c r="B59" i="85" s="1"/>
  <c r="H39" i="80"/>
  <c r="F24" i="80"/>
  <c r="H24" i="80" s="1"/>
  <c r="I24" i="80" s="1"/>
  <c r="B22" i="80" s="1"/>
  <c r="B44" i="81" s="1"/>
  <c r="B44" i="80"/>
  <c r="B32" i="82" s="1"/>
  <c r="F46" i="80"/>
  <c r="H46" i="80" s="1"/>
  <c r="H32" i="80"/>
  <c r="H40" i="80"/>
  <c r="H41" i="80"/>
  <c r="F38" i="80"/>
  <c r="E36" i="80"/>
  <c r="B14" i="80"/>
  <c r="B20" i="81" s="1"/>
  <c r="H42" i="80"/>
  <c r="F20" i="80"/>
  <c r="H20" i="80" s="1"/>
  <c r="I20" i="80" s="1"/>
  <c r="B48" i="80"/>
  <c r="B59" i="82" s="1"/>
  <c r="F46" i="77"/>
  <c r="H46" i="77" s="1"/>
  <c r="H40" i="77"/>
  <c r="B14" i="77"/>
  <c r="B20" i="78" s="1"/>
  <c r="F36" i="77"/>
  <c r="H38" i="77"/>
  <c r="F20" i="77"/>
  <c r="H20" i="77" s="1"/>
  <c r="H42" i="77"/>
  <c r="H41" i="77"/>
  <c r="B22" i="77"/>
  <c r="B44" i="78" s="1"/>
  <c r="F24" i="77"/>
  <c r="H24" i="77" s="1"/>
  <c r="E36" i="77"/>
  <c r="F39" i="77"/>
  <c r="H50" i="77"/>
  <c r="C25" i="72"/>
  <c r="C26" i="72"/>
  <c r="C27" i="72"/>
  <c r="C24" i="72"/>
  <c r="C20" i="72"/>
  <c r="C54" i="71"/>
  <c r="C55" i="71"/>
  <c r="C56" i="71"/>
  <c r="C57" i="71"/>
  <c r="C58" i="71"/>
  <c r="C59" i="71"/>
  <c r="C38" i="71"/>
  <c r="C49" i="71"/>
  <c r="C39" i="71"/>
  <c r="C40" i="71"/>
  <c r="C41" i="71"/>
  <c r="C26" i="71"/>
  <c r="C37" i="71"/>
  <c r="C25" i="71"/>
  <c r="C27" i="71"/>
  <c r="C28" i="71"/>
  <c r="C29" i="71"/>
  <c r="K6" i="71"/>
  <c r="B30" i="86" l="1"/>
  <c r="B7" i="88" s="1"/>
  <c r="B34" i="86"/>
  <c r="B16" i="88" s="1"/>
  <c r="F36" i="86"/>
  <c r="H38" i="86"/>
  <c r="H36" i="86" s="1"/>
  <c r="B44" i="86"/>
  <c r="B32" i="88" s="1"/>
  <c r="B44" i="83"/>
  <c r="B32" i="85" s="1"/>
  <c r="F36" i="83"/>
  <c r="H38" i="83"/>
  <c r="B30" i="83"/>
  <c r="B7" i="85" s="1"/>
  <c r="D26" i="83"/>
  <c r="B30" i="80"/>
  <c r="B7" i="82" s="1"/>
  <c r="B34" i="80"/>
  <c r="B16" i="82" s="1"/>
  <c r="F36" i="80"/>
  <c r="H38" i="80"/>
  <c r="H36" i="80" s="1"/>
  <c r="H39" i="77"/>
  <c r="B30" i="77"/>
  <c r="B7" i="79" s="1"/>
  <c r="B34" i="77"/>
  <c r="B16" i="79" s="1"/>
  <c r="H36" i="77"/>
  <c r="B44" i="77"/>
  <c r="B32" i="79" s="1"/>
  <c r="C39" i="70"/>
  <c r="C40" i="70"/>
  <c r="E40" i="70" s="1"/>
  <c r="F40" i="70" s="1"/>
  <c r="C41" i="70"/>
  <c r="C42" i="70"/>
  <c r="H36" i="83" l="1"/>
  <c r="I38" i="83"/>
  <c r="I36" i="83" s="1"/>
  <c r="D52" i="86"/>
  <c r="E55" i="86" s="1"/>
  <c r="B18" i="80"/>
  <c r="B32" i="81" s="1"/>
  <c r="D26" i="80"/>
  <c r="D52" i="80"/>
  <c r="D52" i="77"/>
  <c r="B18" i="77"/>
  <c r="B32" i="78" s="1"/>
  <c r="D26" i="77"/>
  <c r="E55" i="77" s="1"/>
  <c r="U28" i="72"/>
  <c r="C36" i="70" s="1"/>
  <c r="D52" i="83" l="1"/>
  <c r="E55" i="83" s="1"/>
  <c r="B34" i="83"/>
  <c r="B16" i="85" s="1"/>
  <c r="E55" i="80"/>
  <c r="E41" i="70"/>
  <c r="F41" i="70" s="1"/>
  <c r="C38" i="70"/>
  <c r="E38" i="70" s="1"/>
  <c r="F38" i="70" s="1"/>
  <c r="D36" i="70"/>
  <c r="G39" i="70"/>
  <c r="G40" i="70"/>
  <c r="G41" i="70"/>
  <c r="G42" i="70"/>
  <c r="G38" i="70"/>
  <c r="E39" i="70"/>
  <c r="F39" i="70" s="1"/>
  <c r="C21" i="74" l="1"/>
  <c r="H41" i="70"/>
  <c r="H39" i="70"/>
  <c r="H40" i="70"/>
  <c r="K8" i="71"/>
  <c r="K7" i="71"/>
  <c r="G46" i="70"/>
  <c r="D50" i="72"/>
  <c r="C46" i="70" s="1"/>
  <c r="D42" i="71"/>
  <c r="C20" i="70" s="1"/>
  <c r="D30" i="71"/>
  <c r="C16" i="70" s="1"/>
  <c r="H38" i="70" l="1"/>
  <c r="S28" i="72"/>
  <c r="L60" i="71" l="1"/>
  <c r="O60" i="71" l="1"/>
  <c r="S54" i="71"/>
  <c r="S59" i="71"/>
  <c r="S58" i="71"/>
  <c r="S57" i="71"/>
  <c r="S56" i="71"/>
  <c r="S55" i="71"/>
  <c r="C24" i="70" l="1"/>
  <c r="G24" i="70"/>
  <c r="E32" i="70" l="1"/>
  <c r="E16" i="70"/>
  <c r="E50" i="70"/>
  <c r="E46" i="70"/>
  <c r="E42" i="70"/>
  <c r="E24" i="70"/>
  <c r="E20" i="70"/>
  <c r="E36" i="70" l="1"/>
  <c r="F42" i="70"/>
  <c r="I36" i="70" s="1"/>
  <c r="F20" i="70"/>
  <c r="H20" i="70" s="1"/>
  <c r="F50" i="70"/>
  <c r="H50" i="70" s="1"/>
  <c r="F46" i="70"/>
  <c r="H46" i="70" s="1"/>
  <c r="F16" i="70"/>
  <c r="H16" i="70" s="1"/>
  <c r="F24" i="70"/>
  <c r="F32" i="70"/>
  <c r="H32" i="70" s="1"/>
  <c r="B34" i="70" l="1"/>
  <c r="H42" i="70"/>
  <c r="H36" i="70" s="1"/>
  <c r="F36" i="70"/>
  <c r="H24" i="70"/>
  <c r="B18" i="70"/>
  <c r="B32" i="71" s="1"/>
  <c r="B48" i="70"/>
  <c r="B59" i="72" s="1"/>
  <c r="B44" i="70"/>
  <c r="B32" i="72" s="1"/>
  <c r="B14" i="70"/>
  <c r="B20" i="71" s="1"/>
  <c r="B16" i="72" l="1"/>
  <c r="D26" i="70"/>
  <c r="B30" i="70"/>
  <c r="B7" i="72" s="1"/>
  <c r="B22" i="70"/>
  <c r="B44" i="71" s="1"/>
  <c r="E55" i="7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8" authorId="0" shapeId="0" xr:uid="{99E9EC0C-4C73-4D35-909E-EEC1AB32FC4D}">
      <text>
        <r>
          <rPr>
            <b/>
            <sz val="12"/>
            <color indexed="81"/>
            <rFont val="メイリオ"/>
            <family val="3"/>
            <charset val="128"/>
          </rPr>
          <t>法人が対象事業所分を一括して報告してください。</t>
        </r>
      </text>
    </comment>
  </commentList>
</comments>
</file>

<file path=xl/sharedStrings.xml><?xml version="1.0" encoding="utf-8"?>
<sst xmlns="http://schemas.openxmlformats.org/spreadsheetml/2006/main" count="1728" uniqueCount="169">
  <si>
    <t>令和</t>
    <rPh sb="0" eb="2">
      <t>レイワ</t>
    </rPh>
    <phoneticPr fontId="1"/>
  </si>
  <si>
    <t>記</t>
    <rPh sb="0" eb="1">
      <t>キ</t>
    </rPh>
    <phoneticPr fontId="1"/>
  </si>
  <si>
    <t>（別紙１）</t>
    <rPh sb="1" eb="3">
      <t>ベッシ</t>
    </rPh>
    <phoneticPr fontId="1"/>
  </si>
  <si>
    <t>訪問介護</t>
    <rPh sb="0" eb="2">
      <t>ホウモン</t>
    </rPh>
    <rPh sb="2" eb="4">
      <t>カイゴ</t>
    </rPh>
    <phoneticPr fontId="1"/>
  </si>
  <si>
    <t>定期巡回・随時対応型 訪問介護看護</t>
    <phoneticPr fontId="1"/>
  </si>
  <si>
    <t>サービス種別：</t>
    <rPh sb="4" eb="6">
      <t>シュベツ</t>
    </rPh>
    <phoneticPr fontId="1"/>
  </si>
  <si>
    <t>夜間対応型訪問介護</t>
    <phoneticPr fontId="1"/>
  </si>
  <si>
    <t>事業所名：</t>
    <rPh sb="0" eb="3">
      <t>ジギョウショ</t>
    </rPh>
    <rPh sb="3" eb="4">
      <t>メイ</t>
    </rPh>
    <phoneticPr fontId="1"/>
  </si>
  <si>
    <t>事業所番号：</t>
    <rPh sb="0" eb="3">
      <t>ジギョウショ</t>
    </rPh>
    <rPh sb="3" eb="5">
      <t>バンゴウ</t>
    </rPh>
    <phoneticPr fontId="1"/>
  </si>
  <si>
    <t>※青色付きのセルに数字のみ入力すること（千円未満は切捨て）</t>
    <rPh sb="1" eb="2">
      <t>アオ</t>
    </rPh>
    <rPh sb="2" eb="4">
      <t>イロツ</t>
    </rPh>
    <rPh sb="9" eb="11">
      <t>スウジ</t>
    </rPh>
    <rPh sb="13" eb="15">
      <t>ニュウリョク</t>
    </rPh>
    <rPh sb="20" eb="22">
      <t>センエン</t>
    </rPh>
    <rPh sb="22" eb="24">
      <t>ミマン</t>
    </rPh>
    <rPh sb="25" eb="27">
      <t>キリス</t>
    </rPh>
    <phoneticPr fontId="1"/>
  </si>
  <si>
    <t>（１）人材確保体制構築支援事業</t>
    <rPh sb="3" eb="5">
      <t>ジンザイ</t>
    </rPh>
    <rPh sb="5" eb="7">
      <t>カクホ</t>
    </rPh>
    <rPh sb="7" eb="9">
      <t>タイセイ</t>
    </rPh>
    <rPh sb="9" eb="11">
      <t>コウチク</t>
    </rPh>
    <rPh sb="11" eb="15">
      <t>シエンジギョウ</t>
    </rPh>
    <phoneticPr fontId="1"/>
  </si>
  <si>
    <t>（ア）研修体制の構築</t>
    <rPh sb="3" eb="5">
      <t>ケンシュウ</t>
    </rPh>
    <rPh sb="5" eb="7">
      <t>タイセイ</t>
    </rPh>
    <rPh sb="8" eb="10">
      <t>コウチク</t>
    </rPh>
    <phoneticPr fontId="1"/>
  </si>
  <si>
    <t>総事業費</t>
    <rPh sb="0" eb="4">
      <t>ソウジギョウヒ</t>
    </rPh>
    <phoneticPr fontId="1"/>
  </si>
  <si>
    <t>寄付金
その他の収入額</t>
    <rPh sb="0" eb="3">
      <t>キフキン</t>
    </rPh>
    <rPh sb="6" eb="7">
      <t>タ</t>
    </rPh>
    <rPh sb="8" eb="10">
      <t>シュウニュウ</t>
    </rPh>
    <rPh sb="10" eb="11">
      <t>ガク</t>
    </rPh>
    <phoneticPr fontId="1"/>
  </si>
  <si>
    <t>差引額</t>
    <rPh sb="0" eb="2">
      <t>サシヒキ</t>
    </rPh>
    <rPh sb="2" eb="3">
      <t>ガク</t>
    </rPh>
    <phoneticPr fontId="1"/>
  </si>
  <si>
    <t>基準額
（Ｂ）</t>
    <rPh sb="0" eb="2">
      <t>キジュン</t>
    </rPh>
    <rPh sb="2" eb="3">
      <t>ガク</t>
    </rPh>
    <phoneticPr fontId="1"/>
  </si>
  <si>
    <t xml:space="preserve">選定額
（Ａ）と（Ｂ）のうち少ない金額）
</t>
    <rPh sb="0" eb="2">
      <t>センテイ</t>
    </rPh>
    <rPh sb="2" eb="3">
      <t>ガク</t>
    </rPh>
    <rPh sb="14" eb="15">
      <t>スク</t>
    </rPh>
    <rPh sb="17" eb="19">
      <t>キンガク</t>
    </rPh>
    <phoneticPr fontId="1"/>
  </si>
  <si>
    <t>補助額
（千円未満
　切り捨て）</t>
    <rPh sb="0" eb="2">
      <t>ホジョ</t>
    </rPh>
    <rPh sb="2" eb="3">
      <t>ガク</t>
    </rPh>
    <phoneticPr fontId="1"/>
  </si>
  <si>
    <t>（イ）中山間地域等・離島等地域における採用活動</t>
    <rPh sb="3" eb="6">
      <t>チュウサンカン</t>
    </rPh>
    <rPh sb="6" eb="8">
      <t>チイキ</t>
    </rPh>
    <rPh sb="8" eb="9">
      <t>トウ</t>
    </rPh>
    <rPh sb="10" eb="13">
      <t>リトウトウ</t>
    </rPh>
    <rPh sb="13" eb="15">
      <t>チイキ</t>
    </rPh>
    <rPh sb="19" eb="21">
      <t>サイヨウ</t>
    </rPh>
    <rPh sb="21" eb="23">
      <t>カツドウ</t>
    </rPh>
    <phoneticPr fontId="1"/>
  </si>
  <si>
    <t>（ウ）経験年数が短いホームヘルパー等への同行支援</t>
    <rPh sb="3" eb="5">
      <t>ケイケン</t>
    </rPh>
    <rPh sb="5" eb="7">
      <t>ネンスウ</t>
    </rPh>
    <rPh sb="8" eb="9">
      <t>ミジカ</t>
    </rPh>
    <rPh sb="17" eb="18">
      <t>トウ</t>
    </rPh>
    <rPh sb="20" eb="22">
      <t>ドウコウ</t>
    </rPh>
    <rPh sb="22" eb="24">
      <t>シエン</t>
    </rPh>
    <phoneticPr fontId="1"/>
  </si>
  <si>
    <t>（１）合計</t>
    <rPh sb="3" eb="5">
      <t>ゴウケイ</t>
    </rPh>
    <phoneticPr fontId="1"/>
  </si>
  <si>
    <t>円</t>
    <rPh sb="0" eb="1">
      <t>エン</t>
    </rPh>
    <phoneticPr fontId="1"/>
  </si>
  <si>
    <t>（２）経営改善支援事業</t>
    <rPh sb="3" eb="5">
      <t>ケイエイ</t>
    </rPh>
    <rPh sb="5" eb="7">
      <t>カイゼン</t>
    </rPh>
    <rPh sb="7" eb="11">
      <t>シエンジギョウ</t>
    </rPh>
    <phoneticPr fontId="1"/>
  </si>
  <si>
    <t>（ア）経営改善</t>
    <rPh sb="3" eb="7">
      <t>ケイエイカイゼン</t>
    </rPh>
    <phoneticPr fontId="1"/>
  </si>
  <si>
    <t>-</t>
    <phoneticPr fontId="1"/>
  </si>
  <si>
    <t>内訳</t>
    <rPh sb="0" eb="2">
      <t>ウチワケ</t>
    </rPh>
    <phoneticPr fontId="1"/>
  </si>
  <si>
    <t>（ウ）小規模法人等の協働化・大規模化の取組</t>
    <rPh sb="3" eb="6">
      <t>ショウキボ</t>
    </rPh>
    <rPh sb="6" eb="8">
      <t>ホウジン</t>
    </rPh>
    <rPh sb="8" eb="9">
      <t>トウ</t>
    </rPh>
    <rPh sb="10" eb="12">
      <t>キョウドウ</t>
    </rPh>
    <rPh sb="12" eb="13">
      <t>カ</t>
    </rPh>
    <rPh sb="14" eb="18">
      <t>ダイキボカ</t>
    </rPh>
    <rPh sb="19" eb="21">
      <t>トリクミ</t>
    </rPh>
    <phoneticPr fontId="1"/>
  </si>
  <si>
    <t>（エ）介護人材・利用者確保のための広報活動</t>
    <rPh sb="3" eb="5">
      <t>カイゴ</t>
    </rPh>
    <rPh sb="5" eb="7">
      <t>ジンザイ</t>
    </rPh>
    <rPh sb="8" eb="11">
      <t>リヨウシャ</t>
    </rPh>
    <rPh sb="11" eb="13">
      <t>カクホ</t>
    </rPh>
    <rPh sb="17" eb="19">
      <t>コウホウ</t>
    </rPh>
    <rPh sb="19" eb="21">
      <t>カツドウ</t>
    </rPh>
    <phoneticPr fontId="1"/>
  </si>
  <si>
    <t>（２）合計</t>
    <rPh sb="3" eb="5">
      <t>ゴウケイ</t>
    </rPh>
    <phoneticPr fontId="1"/>
  </si>
  <si>
    <t>（別紙２）</t>
    <rPh sb="1" eb="3">
      <t>ベッシ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</si>
  <si>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</si>
  <si>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</si>
  <si>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サービス種別</t>
    <rPh sb="4" eb="6">
      <t>シュベツ</t>
    </rPh>
    <phoneticPr fontId="1"/>
  </si>
  <si>
    <t>事業所名(別紙１より転記)</t>
    <rPh sb="0" eb="3">
      <t>ジギョウショ</t>
    </rPh>
    <rPh sb="3" eb="4">
      <t>メイ</t>
    </rPh>
    <rPh sb="5" eb="7">
      <t>ベッシ</t>
    </rPh>
    <rPh sb="10" eb="12">
      <t>テンキ</t>
    </rPh>
    <phoneticPr fontId="1"/>
  </si>
  <si>
    <t>事業所番号(別紙１より転記)</t>
    <rPh sb="0" eb="3">
      <t>ジギョウショ</t>
    </rPh>
    <rPh sb="3" eb="5">
      <t>バンゴウ</t>
    </rPh>
    <rPh sb="6" eb="8">
      <t>ベッシ</t>
    </rPh>
    <phoneticPr fontId="1"/>
  </si>
  <si>
    <t>②月の延べ訪問回数200回以下</t>
    <rPh sb="1" eb="2">
      <t>ツキ</t>
    </rPh>
    <rPh sb="3" eb="4">
      <t>ノ</t>
    </rPh>
    <rPh sb="5" eb="7">
      <t>ホウモン</t>
    </rPh>
    <rPh sb="7" eb="9">
      <t>カイスウ</t>
    </rPh>
    <rPh sb="12" eb="15">
      <t>カイイカ</t>
    </rPh>
    <phoneticPr fontId="1"/>
  </si>
  <si>
    <t>※該当する場合は「該当する」を選択</t>
    <rPh sb="1" eb="3">
      <t>ガイトウ</t>
    </rPh>
    <rPh sb="5" eb="7">
      <t>バアイ</t>
    </rPh>
    <rPh sb="9" eb="11">
      <t>ガイトウ</t>
    </rPh>
    <rPh sb="15" eb="17">
      <t>センタク</t>
    </rPh>
    <phoneticPr fontId="1"/>
  </si>
  <si>
    <t>　①　事業実施期間</t>
    <rPh sb="3" eb="5">
      <t>ジギョウ</t>
    </rPh>
    <rPh sb="5" eb="7">
      <t>ジッシ</t>
    </rPh>
    <rPh sb="7" eb="9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</si>
  <si>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</si>
  <si>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</si>
  <si>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</si>
  <si>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</si>
  <si>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No</t>
    <phoneticPr fontId="1"/>
  </si>
  <si>
    <t>合計</t>
    <rPh sb="0" eb="2">
      <t>ゴウケイ</t>
    </rPh>
    <phoneticPr fontId="1"/>
  </si>
  <si>
    <t>（\1,000未満切り捨て）</t>
    <rPh sb="7" eb="9">
      <t>ミマン</t>
    </rPh>
    <rPh sb="9" eb="10">
      <t>キ</t>
    </rPh>
    <rPh sb="11" eb="12">
      <t>ス</t>
    </rPh>
    <phoneticPr fontId="1"/>
  </si>
  <si>
    <t>（イ）中山間地域等・離島等地域における採用活動</t>
    <rPh sb="3" eb="6">
      <t>チュウサンカン</t>
    </rPh>
    <rPh sb="6" eb="8">
      <t>チイキ</t>
    </rPh>
    <rPh sb="8" eb="9">
      <t>トウ</t>
    </rPh>
    <rPh sb="10" eb="15">
      <t>リトウトウチイキ</t>
    </rPh>
    <rPh sb="19" eb="21">
      <t>サイヨウ</t>
    </rPh>
    <rPh sb="21" eb="23">
      <t>カツドウ</t>
    </rPh>
    <phoneticPr fontId="1"/>
  </si>
  <si>
    <t>人</t>
    <rPh sb="0" eb="1">
      <t>ニン</t>
    </rPh>
    <phoneticPr fontId="1"/>
  </si>
  <si>
    <t>No.</t>
    <phoneticPr fontId="1"/>
  </si>
  <si>
    <t>職員名</t>
    <rPh sb="0" eb="3">
      <t>ショクインメイ</t>
    </rPh>
    <phoneticPr fontId="1"/>
  </si>
  <si>
    <t>採用年月日</t>
    <rPh sb="0" eb="2">
      <t>サイヨウ</t>
    </rPh>
    <rPh sb="2" eb="5">
      <t>ネンガッピ</t>
    </rPh>
    <phoneticPr fontId="1"/>
  </si>
  <si>
    <t>３０分未満</t>
    <phoneticPr fontId="1"/>
  </si>
  <si>
    <t>３０分以上</t>
    <rPh sb="2" eb="3">
      <t>フン</t>
    </rPh>
    <rPh sb="3" eb="5">
      <t>イジョウ</t>
    </rPh>
    <phoneticPr fontId="1"/>
  </si>
  <si>
    <t>回</t>
    <rPh sb="0" eb="1">
      <t>カイ</t>
    </rPh>
    <phoneticPr fontId="1"/>
  </si>
  <si>
    <t>計</t>
    <rPh sb="0" eb="1">
      <t>ケイ</t>
    </rPh>
    <phoneticPr fontId="1"/>
  </si>
  <si>
    <t>計</t>
  </si>
  <si>
    <t>※１人当たりの予定回数は、３０分未満と３０分以上を合わせて、最大３０回までです。</t>
    <rPh sb="2" eb="3">
      <t>ヒト</t>
    </rPh>
    <rPh sb="3" eb="4">
      <t>ア</t>
    </rPh>
    <rPh sb="7" eb="9">
      <t>ヨテイ</t>
    </rPh>
    <rPh sb="9" eb="11">
      <t>カイスウ</t>
    </rPh>
    <rPh sb="15" eb="16">
      <t>フン</t>
    </rPh>
    <rPh sb="16" eb="18">
      <t>ミマン</t>
    </rPh>
    <rPh sb="21" eb="22">
      <t>フン</t>
    </rPh>
    <rPh sb="22" eb="24">
      <t>イジョウ</t>
    </rPh>
    <rPh sb="25" eb="26">
      <t>ア</t>
    </rPh>
    <rPh sb="30" eb="32">
      <t>サイダイ</t>
    </rPh>
    <rPh sb="34" eb="35">
      <t>カイ</t>
    </rPh>
    <phoneticPr fontId="1"/>
  </si>
  <si>
    <t>○</t>
    <phoneticPr fontId="1"/>
  </si>
  <si>
    <t>（ア）経営改善</t>
    <rPh sb="3" eb="5">
      <t>ケイエイ</t>
    </rPh>
    <rPh sb="5" eb="7">
      <t>カイゼン</t>
    </rPh>
    <phoneticPr fontId="1"/>
  </si>
  <si>
    <t>①事業実施期間</t>
    <rPh sb="1" eb="3">
      <t>ジギョウ</t>
    </rPh>
    <rPh sb="3" eb="5">
      <t>ジッシ</t>
    </rPh>
    <rPh sb="5" eb="7">
      <t>キカン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</si>
  <si>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</si>
  <si>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</si>
  <si>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　</t>
    <phoneticPr fontId="1"/>
  </si>
  <si>
    <t>③雇用期間</t>
    <rPh sb="1" eb="5">
      <t>コヨウキカン</t>
    </rPh>
    <phoneticPr fontId="1"/>
  </si>
  <si>
    <t>常勤化年月日</t>
    <rPh sb="0" eb="2">
      <t>ジョウキン</t>
    </rPh>
    <rPh sb="2" eb="3">
      <t>カ</t>
    </rPh>
    <rPh sb="3" eb="6">
      <t>ネンガッピ</t>
    </rPh>
    <phoneticPr fontId="1"/>
  </si>
  <si>
    <t>支援を希望する月数</t>
    <rPh sb="0" eb="2">
      <t>シエン</t>
    </rPh>
    <rPh sb="3" eb="5">
      <t>キボウ</t>
    </rPh>
    <rPh sb="7" eb="9">
      <t>ツキスウ</t>
    </rPh>
    <phoneticPr fontId="1"/>
  </si>
  <si>
    <t>登録訪問介護員等とは（勤務日及び勤務時間が不定期な登録ヘルパーや非常勤のホームヘルパー）</t>
    <rPh sb="2" eb="7">
      <t>ホウモンカイゴイン</t>
    </rPh>
    <rPh sb="7" eb="8">
      <t>トウ</t>
    </rPh>
    <phoneticPr fontId="1"/>
  </si>
  <si>
    <t>か月</t>
    <rPh sb="1" eb="2">
      <t>ゲツ</t>
    </rPh>
    <phoneticPr fontId="1"/>
  </si>
  <si>
    <t>※１人当たりの支援を希望する月数は、最大３か月です。</t>
    <rPh sb="2" eb="3">
      <t>ヒト</t>
    </rPh>
    <rPh sb="7" eb="9">
      <t>シエン</t>
    </rPh>
    <rPh sb="10" eb="12">
      <t>キボウ</t>
    </rPh>
    <rPh sb="14" eb="16">
      <t>ツキスウ</t>
    </rPh>
    <rPh sb="18" eb="20">
      <t>サイダイ</t>
    </rPh>
    <rPh sb="22" eb="23">
      <t>ゲツ</t>
    </rPh>
    <phoneticPr fontId="1"/>
  </si>
  <si>
    <t>（ウ）小規模法人等の協働化・大規模化の取組</t>
    <phoneticPr fontId="1"/>
  </si>
  <si>
    <t>１法人あたり１の訪問介護事業所を運営する法人</t>
    <rPh sb="1" eb="3">
      <t>ホウジン</t>
    </rPh>
    <rPh sb="8" eb="10">
      <t>ホウモン</t>
    </rPh>
    <rPh sb="10" eb="12">
      <t>カイゴ</t>
    </rPh>
    <rPh sb="12" eb="14">
      <t>ジギョウ</t>
    </rPh>
    <rPh sb="14" eb="15">
      <t>ショ</t>
    </rPh>
    <rPh sb="16" eb="18">
      <t>ウンエイ</t>
    </rPh>
    <rPh sb="20" eb="22">
      <t>ホウジン</t>
    </rPh>
    <phoneticPr fontId="1"/>
  </si>
  <si>
    <t>運営する訪問介護事業所の月の延べ訪問回数が平均200回以下である法人</t>
    <rPh sb="0" eb="2">
      <t>ウンエイ</t>
    </rPh>
    <rPh sb="4" eb="6">
      <t>ホウモン</t>
    </rPh>
    <rPh sb="6" eb="8">
      <t>カイゴ</t>
    </rPh>
    <rPh sb="8" eb="10">
      <t>ジギョウ</t>
    </rPh>
    <rPh sb="10" eb="11">
      <t>ショ</t>
    </rPh>
    <rPh sb="12" eb="13">
      <t>ツキ</t>
    </rPh>
    <rPh sb="14" eb="15">
      <t>ノ</t>
    </rPh>
    <rPh sb="16" eb="18">
      <t>ホウモン</t>
    </rPh>
    <rPh sb="18" eb="20">
      <t>カイスウ</t>
    </rPh>
    <rPh sb="21" eb="23">
      <t>ヘイキン</t>
    </rPh>
    <rPh sb="26" eb="29">
      <t>カイイカ</t>
    </rPh>
    <rPh sb="32" eb="34">
      <t>ホウジン</t>
    </rPh>
    <phoneticPr fontId="1"/>
  </si>
  <si>
    <t>運営する訪問介護事業所の平均職員数が５人以下の事業所</t>
    <rPh sb="0" eb="2">
      <t>ウンエイ</t>
    </rPh>
    <rPh sb="4" eb="6">
      <t>ホウモン</t>
    </rPh>
    <rPh sb="6" eb="8">
      <t>カイゴ</t>
    </rPh>
    <rPh sb="8" eb="10">
      <t>ジギョウ</t>
    </rPh>
    <rPh sb="10" eb="11">
      <t>ショ</t>
    </rPh>
    <rPh sb="12" eb="14">
      <t>ヘイキン</t>
    </rPh>
    <rPh sb="14" eb="16">
      <t>ショクイン</t>
    </rPh>
    <rPh sb="16" eb="17">
      <t>スウ</t>
    </rPh>
    <rPh sb="19" eb="22">
      <t>ニンイカ</t>
    </rPh>
    <rPh sb="23" eb="26">
      <t>ジギョウショ</t>
    </rPh>
    <phoneticPr fontId="1"/>
  </si>
  <si>
    <t>　【対象経費の例】</t>
    <rPh sb="2" eb="4">
      <t>タイショウ</t>
    </rPh>
    <rPh sb="4" eb="6">
      <t>ケイヒ</t>
    </rPh>
    <rPh sb="7" eb="8">
      <t>レイ</t>
    </rPh>
    <phoneticPr fontId="1"/>
  </si>
  <si>
    <t>〇</t>
    <phoneticPr fontId="1"/>
  </si>
  <si>
    <t>人材募集や一括採用、合同研修等の実施</t>
    <rPh sb="0" eb="2">
      <t>ジンザイ</t>
    </rPh>
    <rPh sb="2" eb="4">
      <t>ボシュウ</t>
    </rPh>
    <rPh sb="5" eb="7">
      <t>イッカツ</t>
    </rPh>
    <rPh sb="7" eb="9">
      <t>サイヨウ</t>
    </rPh>
    <rPh sb="10" eb="12">
      <t>ゴウドウ</t>
    </rPh>
    <rPh sb="12" eb="14">
      <t>ケンシュウ</t>
    </rPh>
    <rPh sb="14" eb="15">
      <t>トウ</t>
    </rPh>
    <rPh sb="16" eb="18">
      <t>ジッシ</t>
    </rPh>
    <phoneticPr fontId="1"/>
  </si>
  <si>
    <t>従業者の職場定着や職場の魅力発信に資する取組</t>
    <rPh sb="0" eb="3">
      <t>ジュウギョウシャ</t>
    </rPh>
    <rPh sb="4" eb="6">
      <t>ショクバ</t>
    </rPh>
    <rPh sb="6" eb="8">
      <t>テイチャク</t>
    </rPh>
    <rPh sb="9" eb="11">
      <t>ショクバ</t>
    </rPh>
    <rPh sb="12" eb="14">
      <t>ミリョク</t>
    </rPh>
    <rPh sb="14" eb="16">
      <t>ハッシン</t>
    </rPh>
    <rPh sb="17" eb="18">
      <t>シ</t>
    </rPh>
    <rPh sb="20" eb="21">
      <t>ト</t>
    </rPh>
    <rPh sb="21" eb="22">
      <t>クミ</t>
    </rPh>
    <phoneticPr fontId="1"/>
  </si>
  <si>
    <t>人事管理や福利厚生、請求事務等のシステム共通化</t>
    <rPh sb="0" eb="2">
      <t>ジンジ</t>
    </rPh>
    <rPh sb="2" eb="4">
      <t>カンリ</t>
    </rPh>
    <rPh sb="5" eb="7">
      <t>フクリ</t>
    </rPh>
    <rPh sb="7" eb="9">
      <t>コウセイ</t>
    </rPh>
    <rPh sb="10" eb="12">
      <t>セイキュウ</t>
    </rPh>
    <rPh sb="12" eb="14">
      <t>ジム</t>
    </rPh>
    <rPh sb="14" eb="15">
      <t>トウ</t>
    </rPh>
    <rPh sb="20" eb="23">
      <t>キョウツウカ</t>
    </rPh>
    <phoneticPr fontId="1"/>
  </si>
  <si>
    <t>協働化等にあわせて行うICTインフラ整備</t>
    <rPh sb="0" eb="2">
      <t>キョウドウ</t>
    </rPh>
    <rPh sb="2" eb="3">
      <t>カ</t>
    </rPh>
    <rPh sb="3" eb="4">
      <t>トウ</t>
    </rPh>
    <rPh sb="9" eb="10">
      <t>オコナ</t>
    </rPh>
    <rPh sb="18" eb="20">
      <t>セイビ</t>
    </rPh>
    <phoneticPr fontId="1"/>
  </si>
  <si>
    <t>物品調達の合理化のための共同購入の取組</t>
    <rPh sb="0" eb="2">
      <t>ブッピン</t>
    </rPh>
    <rPh sb="2" eb="4">
      <t>チョウタツ</t>
    </rPh>
    <rPh sb="5" eb="8">
      <t>ゴウリカ</t>
    </rPh>
    <rPh sb="12" eb="14">
      <t>キョウドウ</t>
    </rPh>
    <rPh sb="14" eb="16">
      <t>コウニュウ</t>
    </rPh>
    <rPh sb="17" eb="19">
      <t>トリクミ</t>
    </rPh>
    <phoneticPr fontId="1"/>
  </si>
  <si>
    <t>ホームページの開設又は改修</t>
    <rPh sb="7" eb="9">
      <t>カイセツ</t>
    </rPh>
    <rPh sb="9" eb="10">
      <t>マタ</t>
    </rPh>
    <rPh sb="11" eb="13">
      <t>カイシュウ</t>
    </rPh>
    <phoneticPr fontId="1"/>
  </si>
  <si>
    <t>リーフレット・チラシの作成</t>
    <rPh sb="11" eb="13">
      <t>サクセイ</t>
    </rPh>
    <phoneticPr fontId="1"/>
  </si>
  <si>
    <t>（参考様式）</t>
    <rPh sb="1" eb="5">
      <t>サンコウヨウシキ</t>
    </rPh>
    <phoneticPr fontId="1"/>
  </si>
  <si>
    <t>小規模法人等の協働化・大規模化の取組の支援　事業者グループを構成する法人一覧</t>
    <rPh sb="22" eb="25">
      <t>ジギョウシャ</t>
    </rPh>
    <rPh sb="30" eb="32">
      <t>コウセイ</t>
    </rPh>
    <rPh sb="34" eb="36">
      <t>ホウジン</t>
    </rPh>
    <rPh sb="36" eb="38">
      <t>イチラン</t>
    </rPh>
    <phoneticPr fontId="18"/>
  </si>
  <si>
    <t>事業者グループ名：</t>
    <phoneticPr fontId="18"/>
  </si>
  <si>
    <t>№</t>
    <phoneticPr fontId="18"/>
  </si>
  <si>
    <t>法人名称</t>
    <rPh sb="0" eb="2">
      <t>ホウジン</t>
    </rPh>
    <rPh sb="2" eb="4">
      <t>メイショウ</t>
    </rPh>
    <phoneticPr fontId="18"/>
  </si>
  <si>
    <t>主たる事業所の所在地</t>
    <rPh sb="0" eb="1">
      <t>シュ</t>
    </rPh>
    <rPh sb="3" eb="6">
      <t>ジギョウショ</t>
    </rPh>
    <rPh sb="7" eb="10">
      <t>ショザイチ</t>
    </rPh>
    <phoneticPr fontId="18"/>
  </si>
  <si>
    <t>代表者役職・氏名</t>
    <rPh sb="0" eb="3">
      <t>ダイヒョウシャ</t>
    </rPh>
    <rPh sb="3" eb="5">
      <t>ヤクショク</t>
    </rPh>
    <rPh sb="6" eb="8">
      <t>シメイ</t>
    </rPh>
    <phoneticPr fontId="18"/>
  </si>
  <si>
    <t>運営する介護事業所・施設の数</t>
    <rPh sb="0" eb="2">
      <t>ウンエイ</t>
    </rPh>
    <rPh sb="4" eb="6">
      <t>カイゴ</t>
    </rPh>
    <rPh sb="6" eb="9">
      <t>ジギョウショ</t>
    </rPh>
    <rPh sb="10" eb="12">
      <t>シセツ</t>
    </rPh>
    <rPh sb="13" eb="14">
      <t>スウ</t>
    </rPh>
    <phoneticPr fontId="18"/>
  </si>
  <si>
    <t>運営する県内訪問介護事業所の状況</t>
    <rPh sb="0" eb="2">
      <t>ウンエイ</t>
    </rPh>
    <rPh sb="4" eb="6">
      <t>ケンナイ</t>
    </rPh>
    <rPh sb="6" eb="8">
      <t>ホウモン</t>
    </rPh>
    <rPh sb="8" eb="10">
      <t>カイゴ</t>
    </rPh>
    <rPh sb="10" eb="13">
      <t>ジギョウショ</t>
    </rPh>
    <rPh sb="14" eb="16">
      <t>ジョウキョウ</t>
    </rPh>
    <phoneticPr fontId="18"/>
  </si>
  <si>
    <t>備　考</t>
    <rPh sb="0" eb="1">
      <t>ビ</t>
    </rPh>
    <rPh sb="2" eb="3">
      <t>コウ</t>
    </rPh>
    <phoneticPr fontId="18"/>
  </si>
  <si>
    <t>総数</t>
    <phoneticPr fontId="18"/>
  </si>
  <si>
    <t>平均訪問回数</t>
    <phoneticPr fontId="18"/>
  </si>
  <si>
    <t>平均職員数</t>
    <phoneticPr fontId="18"/>
  </si>
  <si>
    <t>中山間地域等に</t>
    <rPh sb="0" eb="6">
      <t>チュウサンカンチイキトウ</t>
    </rPh>
    <phoneticPr fontId="18"/>
  </si>
  <si>
    <t>うち訪問介護事業所</t>
    <phoneticPr fontId="18"/>
  </si>
  <si>
    <t>（一月当たり延べ回数）</t>
    <rPh sb="1" eb="2">
      <t>ヒト</t>
    </rPh>
    <rPh sb="2" eb="4">
      <t>ツキア</t>
    </rPh>
    <phoneticPr fontId="18"/>
  </si>
  <si>
    <t>（常勤換算方法）</t>
    <rPh sb="1" eb="3">
      <t>ジョウキン</t>
    </rPh>
    <rPh sb="3" eb="5">
      <t>カンサン</t>
    </rPh>
    <rPh sb="5" eb="7">
      <t>ホウホウ</t>
    </rPh>
    <phoneticPr fontId="18"/>
  </si>
  <si>
    <t>所在する</t>
    <rPh sb="0" eb="2">
      <t>ショザイ</t>
    </rPh>
    <phoneticPr fontId="18"/>
  </si>
  <si>
    <t>うち山口県内</t>
    <rPh sb="2" eb="4">
      <t>ヤマグチ</t>
    </rPh>
    <rPh sb="4" eb="6">
      <t>ケンナイ</t>
    </rPh>
    <phoneticPr fontId="18"/>
  </si>
  <si>
    <t>（回）</t>
    <phoneticPr fontId="18"/>
  </si>
  <si>
    <t>（人）</t>
    <phoneticPr fontId="18"/>
  </si>
  <si>
    <t>事業所の数</t>
    <rPh sb="0" eb="3">
      <t>ジギョウショ</t>
    </rPh>
    <rPh sb="4" eb="5">
      <t>カズ</t>
    </rPh>
    <phoneticPr fontId="18"/>
  </si>
  <si>
    <t>グループ代表</t>
    <rPh sb="4" eb="6">
      <t>ダイヒョウ</t>
    </rPh>
    <phoneticPr fontId="18"/>
  </si>
  <si>
    <t>※１　№1の行は、事業者グループの代表となる法人について記載すること。</t>
    <rPh sb="6" eb="7">
      <t>ギョウ</t>
    </rPh>
    <rPh sb="9" eb="12">
      <t>ジギョウシャ</t>
    </rPh>
    <rPh sb="17" eb="19">
      <t>ダイヒョウ</t>
    </rPh>
    <rPh sb="22" eb="24">
      <t>ホウジン</t>
    </rPh>
    <rPh sb="28" eb="30">
      <t>キサイ</t>
    </rPh>
    <phoneticPr fontId="18"/>
  </si>
  <si>
    <t>※２　行が足りない場合は、適宜追加すること。</t>
    <rPh sb="3" eb="4">
      <t>ギョウ</t>
    </rPh>
    <rPh sb="5" eb="6">
      <t>タ</t>
    </rPh>
    <rPh sb="9" eb="11">
      <t>バアイ</t>
    </rPh>
    <rPh sb="13" eb="15">
      <t>テキギ</t>
    </rPh>
    <rPh sb="15" eb="17">
      <t>ツイカ</t>
    </rPh>
    <phoneticPr fontId="18"/>
  </si>
  <si>
    <t>定期巡回・随時対応型訪問介護看護</t>
    <rPh sb="0" eb="4">
      <t>テイキジュンカイ</t>
    </rPh>
    <rPh sb="5" eb="16">
      <t>ズイジタイオウガタホウモンカイゴカンゴ</t>
    </rPh>
    <phoneticPr fontId="1"/>
  </si>
  <si>
    <t>夜間対応型訪問介護</t>
    <rPh sb="0" eb="9">
      <t>ヤカンタイオウガタホウモンカイゴ</t>
    </rPh>
    <phoneticPr fontId="1"/>
  </si>
  <si>
    <t>（ア）研修体制の構築</t>
    <phoneticPr fontId="1"/>
  </si>
  <si>
    <t>（イ）中山間地域等における採用活動</t>
    <phoneticPr fontId="1"/>
  </si>
  <si>
    <t>（ウ）経験年数が短いホームヘルパー等への同行</t>
    <phoneticPr fontId="1"/>
  </si>
  <si>
    <t>（ア）登録ヘルパー等の常勤化の促進</t>
    <phoneticPr fontId="1"/>
  </si>
  <si>
    <t>（イ）小規模法人等の協働化・大規模化の取組</t>
    <phoneticPr fontId="1"/>
  </si>
  <si>
    <t>（ウ）介護人材・利用者確保のための広報活動</t>
    <phoneticPr fontId="1"/>
  </si>
  <si>
    <t>事業者グループの代表法人である</t>
    <rPh sb="0" eb="3">
      <t>ジギョウシャ</t>
    </rPh>
    <rPh sb="8" eb="10">
      <t>ダイヒョウ</t>
    </rPh>
    <rPh sb="10" eb="12">
      <t>ホウジン</t>
    </rPh>
    <phoneticPr fontId="1"/>
  </si>
  <si>
    <t>　②　事業者グループに含まれる法人（該当するものに〇）</t>
    <rPh sb="3" eb="6">
      <t>ジギョウシャ</t>
    </rPh>
    <rPh sb="11" eb="12">
      <t>フク</t>
    </rPh>
    <rPh sb="15" eb="17">
      <t>ホウジン</t>
    </rPh>
    <rPh sb="18" eb="20">
      <t>ガイトウ</t>
    </rPh>
    <phoneticPr fontId="1"/>
  </si>
  <si>
    <t>　山口県知事</t>
    <rPh sb="1" eb="3">
      <t>ヤマグチ</t>
    </rPh>
    <rPh sb="3" eb="6">
      <t>ケンチジ</t>
    </rPh>
    <rPh sb="4" eb="6">
      <t>チジ</t>
    </rPh>
    <phoneticPr fontId="1"/>
  </si>
  <si>
    <t>法人住所</t>
    <rPh sb="0" eb="2">
      <t>ホウジン</t>
    </rPh>
    <rPh sb="2" eb="4">
      <t>ジュウショ</t>
    </rPh>
    <phoneticPr fontId="1"/>
  </si>
  <si>
    <t>法人名</t>
    <rPh sb="0" eb="2">
      <t>ホウジン</t>
    </rPh>
    <rPh sb="2" eb="3">
      <t>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</si>
  <si>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</si>
  <si>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１　補助金の交付決定年月日及び番号</t>
    <rPh sb="2" eb="5">
      <t>ホジョキン</t>
    </rPh>
    <rPh sb="6" eb="8">
      <t>コウフ</t>
    </rPh>
    <rPh sb="8" eb="10">
      <t>ケッテイ</t>
    </rPh>
    <rPh sb="10" eb="13">
      <t>ネンガッピ</t>
    </rPh>
    <rPh sb="13" eb="14">
      <t>オヨ</t>
    </rPh>
    <rPh sb="15" eb="17">
      <t>バンゴウ</t>
    </rPh>
    <phoneticPr fontId="1"/>
  </si>
  <si>
    <t>令和　</t>
    <rPh sb="0" eb="2">
      <t>レイワ</t>
    </rPh>
    <phoneticPr fontId="1"/>
  </si>
  <si>
    <t>月</t>
    <rPh sb="0" eb="1">
      <t>ガツ</t>
    </rPh>
    <phoneticPr fontId="1"/>
  </si>
  <si>
    <t>令７長寿社会第　</t>
    <rPh sb="0" eb="1">
      <t>レイ</t>
    </rPh>
    <rPh sb="2" eb="4">
      <t>チョウジュ</t>
    </rPh>
    <rPh sb="4" eb="6">
      <t>シャカイ</t>
    </rPh>
    <rPh sb="6" eb="7">
      <t>ダイ</t>
    </rPh>
    <phoneticPr fontId="1"/>
  </si>
  <si>
    <t>号</t>
    <rPh sb="0" eb="1">
      <t>ゴウ</t>
    </rPh>
    <phoneticPr fontId="1"/>
  </si>
  <si>
    <t>２　補助金交付決定額</t>
    <rPh sb="2" eb="5">
      <t>ホジョキン</t>
    </rPh>
    <rPh sb="5" eb="7">
      <t>コウフ</t>
    </rPh>
    <rPh sb="7" eb="10">
      <t>ケッテイガク</t>
    </rPh>
    <phoneticPr fontId="1"/>
  </si>
  <si>
    <t>３　実績報告額</t>
    <rPh sb="2" eb="6">
      <t>ジッセキホウコク</t>
    </rPh>
    <rPh sb="6" eb="7">
      <t>ガク</t>
    </rPh>
    <phoneticPr fontId="1"/>
  </si>
  <si>
    <t>４　添付書類</t>
    <rPh sb="2" eb="4">
      <t>テンプ</t>
    </rPh>
    <rPh sb="4" eb="6">
      <t>ショルイ</t>
    </rPh>
    <phoneticPr fontId="1"/>
  </si>
  <si>
    <t>５　事業完了年月日</t>
    <rPh sb="2" eb="4">
      <t>ジギョウ</t>
    </rPh>
    <rPh sb="4" eb="6">
      <t>カンリョウ</t>
    </rPh>
    <rPh sb="6" eb="9">
      <t>ネンガッピ</t>
    </rPh>
    <phoneticPr fontId="1"/>
  </si>
  <si>
    <t>＜本件責任者及び担当者＞</t>
    <rPh sb="1" eb="3">
      <t>ホンケン</t>
    </rPh>
    <rPh sb="3" eb="6">
      <t>セキニンシャ</t>
    </rPh>
    <rPh sb="6" eb="7">
      <t>オヨ</t>
    </rPh>
    <rPh sb="8" eb="11">
      <t>タントウシャ</t>
    </rPh>
    <phoneticPr fontId="1"/>
  </si>
  <si>
    <t>　　責任者職・氏名</t>
    <rPh sb="2" eb="5">
      <t>セキニンシャ</t>
    </rPh>
    <rPh sb="5" eb="6">
      <t>ショク</t>
    </rPh>
    <rPh sb="7" eb="9">
      <t>シメイ</t>
    </rPh>
    <phoneticPr fontId="1"/>
  </si>
  <si>
    <t>　　担当者職・氏名</t>
    <rPh sb="2" eb="5">
      <t>タントウシャ</t>
    </rPh>
    <rPh sb="5" eb="6">
      <t>ショク</t>
    </rPh>
    <rPh sb="7" eb="9">
      <t>シメイ</t>
    </rPh>
    <phoneticPr fontId="1"/>
  </si>
  <si>
    <t>　　連絡先</t>
    <rPh sb="2" eb="5">
      <t>レンラクサキ</t>
    </rPh>
    <phoneticPr fontId="1"/>
  </si>
  <si>
    <t>訪問介護等サービス提供体制確保支援事業実績書</t>
    <rPh sb="0" eb="5">
      <t>ホウモンカイゴトウ</t>
    </rPh>
    <rPh sb="9" eb="17">
      <t>テイキョウタイセイカクホシエン</t>
    </rPh>
    <rPh sb="17" eb="19">
      <t>ジギョウ</t>
    </rPh>
    <rPh sb="19" eb="21">
      <t>ジッセキ</t>
    </rPh>
    <rPh sb="21" eb="22">
      <t>ショ</t>
    </rPh>
    <phoneticPr fontId="1"/>
  </si>
  <si>
    <t>（1）所要額精算書（別紙１）</t>
    <rPh sb="3" eb="5">
      <t>ショヨウ</t>
    </rPh>
    <rPh sb="5" eb="6">
      <t>ガク</t>
    </rPh>
    <rPh sb="6" eb="9">
      <t>セイサンショ</t>
    </rPh>
    <rPh sb="10" eb="12">
      <t>ベッシ</t>
    </rPh>
    <phoneticPr fontId="1"/>
  </si>
  <si>
    <t>（2）事業実績書（別紙２）</t>
    <rPh sb="3" eb="5">
      <t>ジギョウ</t>
    </rPh>
    <rPh sb="5" eb="7">
      <t>ジッセキ</t>
    </rPh>
    <rPh sb="7" eb="8">
      <t>ショ</t>
    </rPh>
    <rPh sb="9" eb="11">
      <t>ベッシ</t>
    </rPh>
    <phoneticPr fontId="1"/>
  </si>
  <si>
    <t>（3）その他知事が必要と認める書類</t>
    <rPh sb="5" eb="6">
      <t>タ</t>
    </rPh>
    <rPh sb="6" eb="8">
      <t>チジ</t>
    </rPh>
    <rPh sb="9" eb="11">
      <t>ヒツヨウ</t>
    </rPh>
    <rPh sb="12" eb="13">
      <t>ミト</t>
    </rPh>
    <rPh sb="15" eb="17">
      <t>ショルイ</t>
    </rPh>
    <phoneticPr fontId="1"/>
  </si>
  <si>
    <t>　　 ※事業実績を証する書類の写し等を提出のこと</t>
    <rPh sb="4" eb="8">
      <t>ジギョウジッセキ</t>
    </rPh>
    <rPh sb="9" eb="10">
      <t>ショウ</t>
    </rPh>
    <rPh sb="12" eb="14">
      <t>ショルイ</t>
    </rPh>
    <rPh sb="15" eb="16">
      <t>ウツ</t>
    </rPh>
    <rPh sb="17" eb="18">
      <t>トウ</t>
    </rPh>
    <rPh sb="19" eb="21">
      <t>テイシュツ</t>
    </rPh>
    <phoneticPr fontId="1"/>
  </si>
  <si>
    <t>第３号様式（第９条関係）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</si>
  <si>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対象経費
支出額（Ａ）</t>
    <rPh sb="0" eb="2">
      <t>タイショウ</t>
    </rPh>
    <rPh sb="2" eb="4">
      <t>ケイヒ</t>
    </rPh>
    <rPh sb="5" eb="7">
      <t>シシュツ</t>
    </rPh>
    <rPh sb="7" eb="8">
      <t>ガク</t>
    </rPh>
    <phoneticPr fontId="1"/>
  </si>
  <si>
    <t>補助額の合計（１）+（２）</t>
    <rPh sb="0" eb="1">
      <t>ガク</t>
    </rPh>
    <rPh sb="2" eb="4">
      <t>ゴウケイ</t>
    </rPh>
    <phoneticPr fontId="1"/>
  </si>
  <si>
    <t>支出額</t>
    <rPh sb="0" eb="3">
      <t>シシュツガク</t>
    </rPh>
    <phoneticPr fontId="1"/>
  </si>
  <si>
    <t>　②　実施した採用活動（枠内に記入）</t>
    <rPh sb="3" eb="5">
      <t>ジッシ</t>
    </rPh>
    <rPh sb="7" eb="9">
      <t>サイヨウ</t>
    </rPh>
    <rPh sb="9" eb="11">
      <t>カツドウ</t>
    </rPh>
    <rPh sb="12" eb="14">
      <t>ワクナイ</t>
    </rPh>
    <rPh sb="15" eb="17">
      <t>キニュウ</t>
    </rPh>
    <phoneticPr fontId="1"/>
  </si>
  <si>
    <t>　②　同行を受けた職員の人数</t>
    <rPh sb="3" eb="5">
      <t>ドウコウ</t>
    </rPh>
    <rPh sb="6" eb="7">
      <t>ウ</t>
    </rPh>
    <rPh sb="9" eb="11">
      <t>ショクイン</t>
    </rPh>
    <rPh sb="12" eb="14">
      <t>ニンズウ</t>
    </rPh>
    <phoneticPr fontId="1"/>
  </si>
  <si>
    <t>　③　同行を受けた職員の氏名・採用年月日及び同行訪問の実施回数</t>
    <rPh sb="3" eb="5">
      <t>ドウコウ</t>
    </rPh>
    <rPh sb="6" eb="7">
      <t>ウ</t>
    </rPh>
    <rPh sb="9" eb="11">
      <t>ショクイン</t>
    </rPh>
    <rPh sb="12" eb="14">
      <t>シメイ</t>
    </rPh>
    <rPh sb="15" eb="17">
      <t>サイヨウ</t>
    </rPh>
    <rPh sb="17" eb="20">
      <t>ネンガッピ</t>
    </rPh>
    <rPh sb="20" eb="21">
      <t>オヨ</t>
    </rPh>
    <rPh sb="22" eb="24">
      <t>ドウコウ</t>
    </rPh>
    <rPh sb="24" eb="26">
      <t>ホウモン</t>
    </rPh>
    <rPh sb="27" eb="29">
      <t>ジッシ</t>
    </rPh>
    <rPh sb="29" eb="31">
      <t>カイスウ</t>
    </rPh>
    <phoneticPr fontId="1"/>
  </si>
  <si>
    <t>同行訪問の実施回数</t>
    <rPh sb="0" eb="2">
      <t>ドウコウ</t>
    </rPh>
    <rPh sb="2" eb="4">
      <t>ホウモン</t>
    </rPh>
    <rPh sb="5" eb="7">
      <t>ジッシ</t>
    </rPh>
    <rPh sb="7" eb="9">
      <t>カイスウ</t>
    </rPh>
    <phoneticPr fontId="1"/>
  </si>
  <si>
    <t>②実施した事業（該当するものに〇をつける）</t>
    <rPh sb="1" eb="3">
      <t>ジッシ</t>
    </rPh>
    <rPh sb="5" eb="7">
      <t>ジギョウ</t>
    </rPh>
    <rPh sb="8" eb="10">
      <t>ガイトウ</t>
    </rPh>
    <phoneticPr fontId="1"/>
  </si>
  <si>
    <t>経営改善の外部コンサルタントに委託を行った</t>
    <rPh sb="0" eb="2">
      <t>ケイエイ</t>
    </rPh>
    <rPh sb="2" eb="4">
      <t>カイゼン</t>
    </rPh>
    <rPh sb="5" eb="7">
      <t>ガイブ</t>
    </rPh>
    <rPh sb="15" eb="17">
      <t>イタク</t>
    </rPh>
    <rPh sb="18" eb="19">
      <t>オコナ</t>
    </rPh>
    <phoneticPr fontId="1"/>
  </si>
  <si>
    <t>事務作業等を行う臨時職員を雇用した</t>
    <rPh sb="0" eb="5">
      <t>ジムサギョウトウ</t>
    </rPh>
    <rPh sb="6" eb="7">
      <t>オコナ</t>
    </rPh>
    <rPh sb="8" eb="10">
      <t>リンジ</t>
    </rPh>
    <rPh sb="10" eb="12">
      <t>ショクイン</t>
    </rPh>
    <rPh sb="13" eb="15">
      <t>コヨウ</t>
    </rPh>
    <phoneticPr fontId="1"/>
  </si>
  <si>
    <t>（事務作業を行う職員を雇用した場合）</t>
    <rPh sb="1" eb="5">
      <t>ジムサギョウ</t>
    </rPh>
    <rPh sb="6" eb="7">
      <t>オコナ</t>
    </rPh>
    <rPh sb="8" eb="10">
      <t>ショクイン</t>
    </rPh>
    <rPh sb="11" eb="13">
      <t>コヨウ</t>
    </rPh>
    <rPh sb="15" eb="17">
      <t>バアイ</t>
    </rPh>
    <phoneticPr fontId="1"/>
  </si>
  <si>
    <t>　②　常勤化を行った職員数</t>
    <rPh sb="3" eb="5">
      <t>ジョウキン</t>
    </rPh>
    <rPh sb="5" eb="6">
      <t>カ</t>
    </rPh>
    <rPh sb="7" eb="8">
      <t>オコナ</t>
    </rPh>
    <rPh sb="10" eb="12">
      <t>ショクイン</t>
    </rPh>
    <rPh sb="12" eb="13">
      <t>スウ</t>
    </rPh>
    <phoneticPr fontId="1"/>
  </si>
  <si>
    <t>　③　常勤化を行った職員の氏名・採用年月日及び支援を希望する月数</t>
    <rPh sb="3" eb="6">
      <t>ジョウキンカ</t>
    </rPh>
    <rPh sb="7" eb="8">
      <t>オコナ</t>
    </rPh>
    <rPh sb="10" eb="12">
      <t>ショクイン</t>
    </rPh>
    <rPh sb="13" eb="15">
      <t>シメイ</t>
    </rPh>
    <rPh sb="16" eb="18">
      <t>サイヨウ</t>
    </rPh>
    <rPh sb="18" eb="21">
      <t>ネンガッピ</t>
    </rPh>
    <rPh sb="21" eb="22">
      <t>オヨ</t>
    </rPh>
    <rPh sb="23" eb="25">
      <t>シエン</t>
    </rPh>
    <rPh sb="26" eb="28">
      <t>キボウ</t>
    </rPh>
    <rPh sb="30" eb="32">
      <t>ゲッスウ</t>
    </rPh>
    <phoneticPr fontId="1"/>
  </si>
  <si>
    <t>給与差額(円)</t>
    <rPh sb="0" eb="2">
      <t>キュウヨ</t>
    </rPh>
    <rPh sb="2" eb="4">
      <t>サガク</t>
    </rPh>
    <rPh sb="5" eb="6">
      <t>エン</t>
    </rPh>
    <phoneticPr fontId="1"/>
  </si>
  <si>
    <t>　③　実施した事業（枠内に記入）</t>
    <rPh sb="3" eb="5">
      <t>ジッシ</t>
    </rPh>
    <rPh sb="7" eb="9">
      <t>ジギョウ</t>
    </rPh>
    <rPh sb="10" eb="12">
      <t>ワクナイ</t>
    </rPh>
    <rPh sb="13" eb="15">
      <t>キニュウ</t>
    </rPh>
    <phoneticPr fontId="1"/>
  </si>
  <si>
    <t>実施事業</t>
    <rPh sb="0" eb="2">
      <t>ジッシ</t>
    </rPh>
    <rPh sb="2" eb="4">
      <t>ジギョウ</t>
    </rPh>
    <phoneticPr fontId="1"/>
  </si>
  <si>
    <t>　②　実施した事業（該当するものに〇）</t>
    <rPh sb="3" eb="5">
      <t>ジッシ</t>
    </rPh>
    <rPh sb="7" eb="9">
      <t>ジギョウ</t>
    </rPh>
    <rPh sb="10" eb="12">
      <t>ガイトウ</t>
    </rPh>
    <phoneticPr fontId="1"/>
  </si>
  <si>
    <t>その他の広報事業を実施した（内容を枠内に記入）</t>
    <rPh sb="2" eb="3">
      <t>タ</t>
    </rPh>
    <rPh sb="4" eb="6">
      <t>コウホウ</t>
    </rPh>
    <rPh sb="6" eb="8">
      <t>ジギョウ</t>
    </rPh>
    <rPh sb="9" eb="11">
      <t>ジッシ</t>
    </rPh>
    <rPh sb="14" eb="16">
      <t>ナイヨウ</t>
    </rPh>
    <rPh sb="17" eb="19">
      <t>ワクナイ</t>
    </rPh>
    <rPh sb="20" eb="22">
      <t>キニュウ</t>
    </rPh>
    <phoneticPr fontId="1"/>
  </si>
  <si>
    <t>　②　実施した事業内容（枠内に記入）</t>
    <rPh sb="3" eb="5">
      <t>ジッシ</t>
    </rPh>
    <rPh sb="7" eb="9">
      <t>ジギョウ</t>
    </rPh>
    <rPh sb="9" eb="11">
      <t>ナイヨウ</t>
    </rPh>
    <phoneticPr fontId="1"/>
  </si>
  <si>
    <t>給与差額は事業実施期間の総額で記入</t>
    <rPh sb="0" eb="2">
      <t>キュウヨ</t>
    </rPh>
    <rPh sb="2" eb="4">
      <t>サガク</t>
    </rPh>
    <rPh sb="5" eb="9">
      <t>ジギョウジッシ</t>
    </rPh>
    <rPh sb="9" eb="11">
      <t>キカン</t>
    </rPh>
    <rPh sb="12" eb="14">
      <t>ソウガク</t>
    </rPh>
    <rPh sb="15" eb="17">
      <t>キニュウ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</si>
  <si>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</si>
  <si>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【添付書類】成果品の写し（ホームページについては画面の写しなど）とその支出額が確認でき
　　　　　　る資料等</t>
    <rPh sb="6" eb="8">
      <t>セイカ</t>
    </rPh>
    <rPh sb="8" eb="9">
      <t>ヒン</t>
    </rPh>
    <rPh sb="10" eb="11">
      <t>ウツ</t>
    </rPh>
    <rPh sb="24" eb="26">
      <t>ガメン</t>
    </rPh>
    <rPh sb="27" eb="28">
      <t>ウツ</t>
    </rPh>
    <rPh sb="35" eb="37">
      <t>シシュツ</t>
    </rPh>
    <rPh sb="37" eb="38">
      <t>ガク</t>
    </rPh>
    <rPh sb="39" eb="41">
      <t>カクニン</t>
    </rPh>
    <rPh sb="51" eb="53">
      <t>シリョウ</t>
    </rPh>
    <rPh sb="53" eb="54">
      <t>トウ</t>
    </rPh>
    <phoneticPr fontId="1"/>
  </si>
  <si>
    <t>山口県訪問介護等サービス提供体制確保支援事業実績書</t>
    <rPh sb="0" eb="3">
      <t>ヤマグチケン</t>
    </rPh>
    <rPh sb="3" eb="8">
      <t>ホウモンカイゴトウ</t>
    </rPh>
    <rPh sb="12" eb="20">
      <t>テイキョウタイセイカクホシエン</t>
    </rPh>
    <rPh sb="20" eb="22">
      <t>ジギョウ</t>
    </rPh>
    <rPh sb="22" eb="24">
      <t>ジッセキ</t>
    </rPh>
    <rPh sb="24" eb="25">
      <t>ショ</t>
    </rPh>
    <phoneticPr fontId="1"/>
  </si>
  <si>
    <t xml:space="preserve">      山口県訪問介護等サービス提供体制確保支援事業補助金実績報告書
  このことについて、山口県訪問介護等サービス提供体制確保支援事業補助金交付要綱第９条の規定に基づき、下記のとおり関係書類を添えて報告します。</t>
    <rPh sb="6" eb="8">
      <t>ヤマグチ</t>
    </rPh>
    <rPh sb="8" eb="9">
      <t>ケン</t>
    </rPh>
    <rPh sb="9" eb="11">
      <t>ホウモン</t>
    </rPh>
    <rPh sb="11" eb="13">
      <t>カイゴ</t>
    </rPh>
    <rPh sb="13" eb="14">
      <t>トウ</t>
    </rPh>
    <rPh sb="18" eb="20">
      <t>テイキョウ</t>
    </rPh>
    <rPh sb="20" eb="22">
      <t>タイセイ</t>
    </rPh>
    <rPh sb="22" eb="24">
      <t>カクホ</t>
    </rPh>
    <rPh sb="24" eb="26">
      <t>シエン</t>
    </rPh>
    <rPh sb="26" eb="28">
      <t>ジギョウ</t>
    </rPh>
    <rPh sb="28" eb="31">
      <t>ホジョキン</t>
    </rPh>
    <rPh sb="31" eb="33">
      <t>ジッセキ</t>
    </rPh>
    <rPh sb="33" eb="36">
      <t>ホウコクショ</t>
    </rPh>
    <phoneticPr fontId="1"/>
  </si>
  <si>
    <t>山口県訪問介護等サービス提供体制確保支援事業補助金　所要額精算書</t>
    <rPh sb="0" eb="3">
      <t>ヤマグチケン</t>
    </rPh>
    <rPh sb="3" eb="8">
      <t>ホウモンカイゴトウ</t>
    </rPh>
    <rPh sb="12" eb="20">
      <t>テイキョウタイセイカクホシエン</t>
    </rPh>
    <rPh sb="20" eb="22">
      <t>ジギョウ</t>
    </rPh>
    <rPh sb="22" eb="25">
      <t>ホジョキン</t>
    </rPh>
    <rPh sb="26" eb="28">
      <t>ショヨウ</t>
    </rPh>
    <rPh sb="28" eb="29">
      <t>ガク</t>
    </rPh>
    <rPh sb="29" eb="31">
      <t>セイサン</t>
    </rPh>
    <phoneticPr fontId="1"/>
  </si>
  <si>
    <t>訪問介護等サービス提供体制確保支援事業補助金　所要額精算書</t>
    <rPh sb="0" eb="5">
      <t>ホウモンカイゴトウ</t>
    </rPh>
    <rPh sb="9" eb="17">
      <t>テイキョウタイセイカクホシエン</t>
    </rPh>
    <rPh sb="17" eb="19">
      <t>ジギョウ</t>
    </rPh>
    <rPh sb="19" eb="22">
      <t>ホジョキン</t>
    </rPh>
    <rPh sb="23" eb="25">
      <t>ショヨウ</t>
    </rPh>
    <rPh sb="25" eb="26">
      <t>ガク</t>
    </rPh>
    <rPh sb="26" eb="28">
      <t>セイサン</t>
    </rPh>
    <phoneticPr fontId="1"/>
  </si>
  <si>
    <t>（イ）登録ヘルパー等の常勤化の促進</t>
    <rPh sb="3" eb="5">
      <t>トウロク</t>
    </rPh>
    <rPh sb="9" eb="10">
      <t>トウ</t>
    </rPh>
    <rPh sb="11" eb="13">
      <t>ジョウキン</t>
    </rPh>
    <rPh sb="13" eb="14">
      <t>カ</t>
    </rPh>
    <rPh sb="15" eb="17">
      <t>ソクシン</t>
    </rPh>
    <phoneticPr fontId="1"/>
  </si>
  <si>
    <t>①中山間地域等・離島等地域に所在</t>
    <rPh sb="1" eb="2">
      <t>チュウ</t>
    </rPh>
    <rPh sb="2" eb="4">
      <t>サンカン</t>
    </rPh>
    <rPh sb="4" eb="6">
      <t>チイキ</t>
    </rPh>
    <rPh sb="6" eb="7">
      <t>トウ</t>
    </rPh>
    <rPh sb="8" eb="13">
      <t>リトウトウチイキ</t>
    </rPh>
    <rPh sb="14" eb="16">
      <t>ショザイ</t>
    </rPh>
    <phoneticPr fontId="1"/>
  </si>
  <si>
    <t>運営する訪問介護事業所が全て中山間地域等・離島等地域に所在する法人</t>
    <rPh sb="0" eb="2">
      <t>ウンエイ</t>
    </rPh>
    <rPh sb="4" eb="6">
      <t>ホウモン</t>
    </rPh>
    <rPh sb="6" eb="8">
      <t>カイゴ</t>
    </rPh>
    <rPh sb="8" eb="10">
      <t>ジギョウ</t>
    </rPh>
    <rPh sb="10" eb="11">
      <t>ショ</t>
    </rPh>
    <rPh sb="12" eb="13">
      <t>スベ</t>
    </rPh>
    <rPh sb="14" eb="17">
      <t>チュウサンカン</t>
    </rPh>
    <rPh sb="17" eb="19">
      <t>チイキ</t>
    </rPh>
    <rPh sb="19" eb="20">
      <t>トウ</t>
    </rPh>
    <rPh sb="21" eb="26">
      <t>リトウトウチイキ</t>
    </rPh>
    <rPh sb="27" eb="29">
      <t>ショザイ</t>
    </rPh>
    <rPh sb="31" eb="33">
      <t>ホウジン</t>
    </rPh>
    <phoneticPr fontId="1"/>
  </si>
  <si>
    <t>運営する訪問介護事業所が全て中山間地域・離島等地域等に所在する法人</t>
    <rPh sb="0" eb="2">
      <t>ウンエイ</t>
    </rPh>
    <rPh sb="4" eb="6">
      <t>ホウモン</t>
    </rPh>
    <rPh sb="6" eb="8">
      <t>カイゴ</t>
    </rPh>
    <rPh sb="8" eb="10">
      <t>ジギョウ</t>
    </rPh>
    <rPh sb="10" eb="11">
      <t>ショ</t>
    </rPh>
    <rPh sb="12" eb="13">
      <t>スベ</t>
    </rPh>
    <rPh sb="14" eb="17">
      <t>チュウサンカン</t>
    </rPh>
    <rPh sb="17" eb="19">
      <t>チイキ</t>
    </rPh>
    <rPh sb="20" eb="25">
      <t>リトウトウチイキ</t>
    </rPh>
    <rPh sb="25" eb="26">
      <t>トウ</t>
    </rPh>
    <rPh sb="27" eb="29">
      <t>ショザイ</t>
    </rPh>
    <rPh sb="31" eb="33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</si>
</sst>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#,##0_ "/>
    <numFmt numFmtId="178" formatCode="#,###"/>
    <numFmt numFmtId="179" formatCode="#"/>
    <numFmt numFmtId="180" formatCode="#,##0_);[Red]\(#,##0\)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ＭＳ Ｐゴシック"/>
      <family val="3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indexed="81"/>
      <name val="メイリオ"/>
      <family val="3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11" fillId="3" borderId="7" xfId="0" applyFont="1" applyFill="1" applyBorder="1" applyProtection="1">
      <alignment vertical="center"/>
      <protection locked="0"/>
    </xf>
    <xf numFmtId="38" fontId="10" fillId="0" borderId="5" xfId="8" applyFont="1" applyBorder="1" applyProtection="1">
      <alignment vertical="center"/>
    </xf>
    <xf numFmtId="38" fontId="10" fillId="0" borderId="0" xfId="8" applyFont="1" applyProtection="1">
      <alignment vertical="center"/>
    </xf>
    <xf numFmtId="38" fontId="10" fillId="0" borderId="6" xfId="8" applyFont="1" applyBorder="1" applyProtection="1">
      <alignment vertical="center"/>
    </xf>
    <xf numFmtId="38" fontId="10" fillId="0" borderId="1" xfId="8" applyFont="1" applyBorder="1" applyProtection="1">
      <alignment vertical="center"/>
    </xf>
    <xf numFmtId="38" fontId="10" fillId="4" borderId="1" xfId="8" applyFont="1" applyFill="1" applyBorder="1" applyProtection="1">
      <alignment vertical="center"/>
    </xf>
    <xf numFmtId="38" fontId="10" fillId="0" borderId="11" xfId="8" applyFont="1" applyBorder="1" applyProtection="1">
      <alignment vertical="center"/>
    </xf>
    <xf numFmtId="38" fontId="10" fillId="0" borderId="12" xfId="8" applyFont="1" applyBorder="1" applyProtection="1">
      <alignment vertical="center"/>
    </xf>
    <xf numFmtId="38" fontId="8" fillId="0" borderId="1" xfId="8" applyFont="1" applyBorder="1" applyProtection="1">
      <alignment vertical="center"/>
    </xf>
    <xf numFmtId="176" fontId="10" fillId="4" borderId="7" xfId="8" applyNumberFormat="1" applyFont="1" applyFill="1" applyBorder="1" applyProtection="1">
      <alignment vertical="center"/>
    </xf>
    <xf numFmtId="176" fontId="10" fillId="0" borderId="3" xfId="8" applyNumberFormat="1" applyFont="1" applyFill="1" applyBorder="1" applyProtection="1">
      <alignment vertical="center"/>
    </xf>
    <xf numFmtId="38" fontId="10" fillId="2" borderId="5" xfId="8" applyFont="1" applyFill="1" applyBorder="1" applyAlignment="1" applyProtection="1">
      <alignment horizontal="right" vertical="center"/>
    </xf>
    <xf numFmtId="176" fontId="10" fillId="0" borderId="1" xfId="8" applyNumberFormat="1" applyFont="1" applyFill="1" applyBorder="1" applyProtection="1">
      <alignment vertical="center"/>
    </xf>
    <xf numFmtId="38" fontId="13" fillId="0" borderId="7" xfId="8" applyFont="1" applyBorder="1" applyAlignment="1" applyProtection="1">
      <alignment horizontal="center" vertical="center"/>
    </xf>
    <xf numFmtId="38" fontId="13" fillId="0" borderId="7" xfId="8" applyFont="1" applyBorder="1" applyAlignment="1" applyProtection="1">
      <alignment horizontal="center" vertical="center" wrapText="1"/>
    </xf>
    <xf numFmtId="38" fontId="13" fillId="4" borderId="7" xfId="8" applyFont="1" applyFill="1" applyBorder="1" applyAlignment="1" applyProtection="1">
      <alignment horizontal="center" vertical="center"/>
    </xf>
    <xf numFmtId="38" fontId="13" fillId="4" borderId="7" xfId="8" applyFont="1" applyFill="1" applyBorder="1" applyAlignment="1" applyProtection="1">
      <alignment horizontal="center" vertical="center" wrapText="1"/>
    </xf>
    <xf numFmtId="38" fontId="13" fillId="4" borderId="16" xfId="8" applyFont="1" applyFill="1" applyBorder="1" applyAlignment="1" applyProtection="1">
      <alignment horizontal="center" vertical="center" wrapText="1"/>
    </xf>
    <xf numFmtId="176" fontId="10" fillId="4" borderId="17" xfId="8" applyNumberFormat="1" applyFont="1" applyFill="1" applyBorder="1" applyProtection="1">
      <alignment vertical="center"/>
    </xf>
    <xf numFmtId="38" fontId="10" fillId="4" borderId="0" xfId="8" applyFont="1" applyFill="1" applyProtection="1">
      <alignment vertical="center"/>
    </xf>
    <xf numFmtId="176" fontId="10" fillId="4" borderId="17" xfId="8" applyNumberFormat="1" applyFont="1" applyFill="1" applyBorder="1" applyAlignment="1" applyProtection="1">
      <alignment vertical="center"/>
    </xf>
    <xf numFmtId="176" fontId="10" fillId="4" borderId="17" xfId="8" applyNumberFormat="1" applyFont="1" applyFill="1" applyBorder="1" applyAlignment="1" applyProtection="1">
      <alignment horizontal="center" vertical="center"/>
    </xf>
    <xf numFmtId="176" fontId="10" fillId="5" borderId="13" xfId="8" applyNumberFormat="1" applyFont="1" applyFill="1" applyBorder="1" applyAlignment="1" applyProtection="1">
      <alignment vertical="center"/>
    </xf>
    <xf numFmtId="176" fontId="10" fillId="5" borderId="14" xfId="8" applyNumberFormat="1" applyFont="1" applyFill="1" applyBorder="1" applyProtection="1">
      <alignment vertical="center"/>
    </xf>
    <xf numFmtId="176" fontId="10" fillId="5" borderId="14" xfId="8" applyNumberFormat="1" applyFont="1" applyFill="1" applyBorder="1" applyAlignment="1" applyProtection="1">
      <alignment horizontal="center" vertical="center"/>
    </xf>
    <xf numFmtId="176" fontId="10" fillId="5" borderId="15" xfId="8" applyNumberFormat="1" applyFont="1" applyFill="1" applyBorder="1" applyProtection="1">
      <alignment vertical="center"/>
    </xf>
    <xf numFmtId="176" fontId="10" fillId="0" borderId="0" xfId="8" applyNumberFormat="1" applyFont="1" applyProtection="1">
      <alignment vertical="center"/>
    </xf>
    <xf numFmtId="176" fontId="10" fillId="0" borderId="0" xfId="8" applyNumberFormat="1" applyFont="1" applyFill="1" applyBorder="1" applyProtection="1">
      <alignment vertical="center"/>
    </xf>
    <xf numFmtId="38" fontId="10" fillId="0" borderId="8" xfId="8" applyFont="1" applyBorder="1" applyProtection="1">
      <alignment vertical="center"/>
    </xf>
    <xf numFmtId="38" fontId="10" fillId="0" borderId="9" xfId="8" applyFont="1" applyBorder="1" applyProtection="1">
      <alignment vertical="center"/>
    </xf>
    <xf numFmtId="38" fontId="10" fillId="0" borderId="10" xfId="8" applyFont="1" applyBorder="1" applyProtection="1">
      <alignment vertical="center"/>
    </xf>
    <xf numFmtId="176" fontId="10" fillId="0" borderId="18" xfId="8" applyNumberFormat="1" applyFont="1" applyFill="1" applyBorder="1" applyProtection="1">
      <alignment vertical="center"/>
    </xf>
    <xf numFmtId="38" fontId="8" fillId="0" borderId="5" xfId="8" applyFont="1" applyBorder="1" applyProtection="1">
      <alignment vertical="center"/>
    </xf>
    <xf numFmtId="38" fontId="11" fillId="0" borderId="0" xfId="8" applyFont="1" applyProtection="1">
      <alignment vertical="center"/>
    </xf>
    <xf numFmtId="38" fontId="12" fillId="0" borderId="2" xfId="8" applyFont="1" applyBorder="1" applyProtection="1">
      <alignment vertical="center"/>
    </xf>
    <xf numFmtId="38" fontId="10" fillId="0" borderId="3" xfId="8" applyFont="1" applyBorder="1" applyProtection="1">
      <alignment vertical="center"/>
    </xf>
    <xf numFmtId="38" fontId="10" fillId="0" borderId="4" xfId="8" applyFont="1" applyBorder="1" applyProtection="1">
      <alignment vertical="center"/>
    </xf>
    <xf numFmtId="38" fontId="10" fillId="0" borderId="7" xfId="8" applyFont="1" applyBorder="1" applyAlignment="1" applyProtection="1">
      <alignment horizontal="distributed" vertical="center"/>
    </xf>
    <xf numFmtId="38" fontId="7" fillId="0" borderId="0" xfId="8" applyFont="1" applyProtection="1">
      <alignment vertical="center"/>
    </xf>
    <xf numFmtId="176" fontId="10" fillId="3" borderId="7" xfId="8" applyNumberFormat="1" applyFont="1" applyFill="1" applyBorder="1" applyProtection="1">
      <alignment vertical="center"/>
      <protection locked="0"/>
    </xf>
    <xf numFmtId="0" fontId="11" fillId="0" borderId="5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6" xfId="0" applyFont="1" applyBorder="1">
      <alignment vertical="center"/>
    </xf>
    <xf numFmtId="0" fontId="10" fillId="0" borderId="0" xfId="0" applyFont="1">
      <alignment vertical="center"/>
    </xf>
    <xf numFmtId="0" fontId="11" fillId="0" borderId="11" xfId="0" applyFont="1" applyBorder="1">
      <alignment vertical="center"/>
    </xf>
    <xf numFmtId="0" fontId="16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11" fillId="0" borderId="1" xfId="0" applyFont="1" applyBorder="1">
      <alignment vertical="center"/>
    </xf>
    <xf numFmtId="0" fontId="11" fillId="0" borderId="12" xfId="0" applyFont="1" applyBorder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2" borderId="5" xfId="0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1" fillId="0" borderId="7" xfId="0" applyFont="1" applyBorder="1" applyAlignment="1">
      <alignment horizontal="center" vertical="center" wrapText="1"/>
    </xf>
    <xf numFmtId="38" fontId="11" fillId="0" borderId="0" xfId="8" applyFont="1" applyFill="1" applyBorder="1" applyProtection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2" xfId="0" applyFont="1" applyBorder="1">
      <alignment vertical="center"/>
    </xf>
    <xf numFmtId="38" fontId="11" fillId="0" borderId="3" xfId="8" applyFont="1" applyFill="1" applyBorder="1" applyProtection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38" fontId="11" fillId="2" borderId="5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6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5" fillId="0" borderId="0" xfId="6" applyFont="1">
      <alignment vertical="center"/>
    </xf>
    <xf numFmtId="0" fontId="10" fillId="0" borderId="6" xfId="0" applyFont="1" applyBorder="1">
      <alignment vertical="center"/>
    </xf>
    <xf numFmtId="0" fontId="0" fillId="4" borderId="7" xfId="0" applyFill="1" applyBorder="1">
      <alignment vertical="center"/>
    </xf>
    <xf numFmtId="0" fontId="16" fillId="0" borderId="0" xfId="0" applyFont="1">
      <alignment vertical="center"/>
    </xf>
    <xf numFmtId="38" fontId="11" fillId="0" borderId="9" xfId="8" applyFont="1" applyFill="1" applyBorder="1" applyProtection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21" fillId="0" borderId="0" xfId="6" applyFont="1">
      <alignment vertical="center"/>
    </xf>
    <xf numFmtId="0" fontId="22" fillId="0" borderId="0" xfId="6" applyFont="1" applyAlignment="1"/>
    <xf numFmtId="0" fontId="6" fillId="0" borderId="0" xfId="6" applyAlignment="1"/>
    <xf numFmtId="0" fontId="19" fillId="0" borderId="0" xfId="6" applyFont="1" applyAlignment="1">
      <alignment horizontal="center" vertical="center" wrapText="1"/>
    </xf>
    <xf numFmtId="0" fontId="23" fillId="0" borderId="0" xfId="6" applyFont="1" applyAlignment="1"/>
    <xf numFmtId="0" fontId="24" fillId="0" borderId="0" xfId="6" applyFont="1" applyAlignment="1"/>
    <xf numFmtId="0" fontId="23" fillId="0" borderId="0" xfId="6" applyFont="1" applyAlignment="1">
      <alignment horizontal="center"/>
    </xf>
    <xf numFmtId="0" fontId="24" fillId="0" borderId="1" xfId="6" applyFont="1" applyBorder="1" applyAlignment="1"/>
    <xf numFmtId="0" fontId="23" fillId="0" borderId="0" xfId="6" applyFont="1" applyAlignment="1">
      <alignment horizontal="right"/>
    </xf>
    <xf numFmtId="0" fontId="23" fillId="0" borderId="14" xfId="6" applyFont="1" applyBorder="1" applyAlignment="1">
      <alignment horizontal="right"/>
    </xf>
    <xf numFmtId="0" fontId="24" fillId="0" borderId="14" xfId="6" applyFont="1" applyBorder="1" applyAlignment="1"/>
    <xf numFmtId="0" fontId="24" fillId="0" borderId="13" xfId="6" applyFont="1" applyBorder="1" applyAlignment="1">
      <alignment horizontal="center" vertical="center" shrinkToFit="1"/>
    </xf>
    <xf numFmtId="0" fontId="24" fillId="0" borderId="14" xfId="6" applyFont="1" applyBorder="1" applyAlignment="1">
      <alignment horizontal="center" vertical="center" shrinkToFit="1"/>
    </xf>
    <xf numFmtId="0" fontId="23" fillId="0" borderId="19" xfId="6" applyFont="1" applyBorder="1" applyAlignment="1">
      <alignment horizontal="center" vertical="center" shrinkToFit="1"/>
    </xf>
    <xf numFmtId="0" fontId="24" fillId="0" borderId="2" xfId="6" applyFont="1" applyBorder="1" applyAlignment="1">
      <alignment horizontal="center" vertical="center" shrinkToFit="1"/>
    </xf>
    <xf numFmtId="0" fontId="23" fillId="0" borderId="14" xfId="6" applyFont="1" applyBorder="1" applyAlignment="1">
      <alignment horizontal="center" vertical="center" shrinkToFit="1"/>
    </xf>
    <xf numFmtId="0" fontId="23" fillId="0" borderId="19" xfId="6" applyFont="1" applyBorder="1" applyAlignment="1">
      <alignment horizontal="center" vertical="center" wrapText="1" shrinkToFit="1"/>
    </xf>
    <xf numFmtId="0" fontId="23" fillId="0" borderId="17" xfId="6" applyFont="1" applyBorder="1" applyAlignment="1">
      <alignment horizontal="center" vertical="center" wrapText="1"/>
    </xf>
    <xf numFmtId="0" fontId="24" fillId="0" borderId="19" xfId="6" applyFont="1" applyBorder="1" applyAlignment="1">
      <alignment horizontal="center" vertical="center" shrinkToFit="1"/>
    </xf>
    <xf numFmtId="0" fontId="23" fillId="0" borderId="19" xfId="6" applyFont="1" applyBorder="1" applyAlignment="1">
      <alignment horizontal="center" vertical="center" wrapText="1"/>
    </xf>
    <xf numFmtId="0" fontId="23" fillId="0" borderId="16" xfId="6" applyFont="1" applyBorder="1" applyAlignment="1">
      <alignment horizontal="center" vertical="center" shrinkToFit="1"/>
    </xf>
    <xf numFmtId="0" fontId="24" fillId="0" borderId="16" xfId="6" applyFont="1" applyBorder="1" applyAlignment="1">
      <alignment horizontal="center" vertical="center" shrinkToFit="1"/>
    </xf>
    <xf numFmtId="0" fontId="23" fillId="0" borderId="7" xfId="6" applyFont="1" applyBorder="1" applyAlignment="1">
      <alignment horizontal="right" vertical="center" wrapText="1"/>
    </xf>
    <xf numFmtId="0" fontId="25" fillId="0" borderId="0" xfId="6" applyFont="1" applyAlignment="1"/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3" borderId="0" xfId="0" applyFont="1" applyFill="1" applyProtection="1">
      <alignment vertical="center"/>
      <protection locked="0"/>
    </xf>
    <xf numFmtId="0" fontId="19" fillId="0" borderId="0" xfId="0" applyFon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0" fontId="26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Protection="1">
      <alignment vertical="center"/>
      <protection locked="0"/>
    </xf>
    <xf numFmtId="0" fontId="11" fillId="4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>
      <alignment horizontal="center" vertical="center"/>
    </xf>
    <xf numFmtId="0" fontId="10" fillId="3" borderId="7" xfId="0" applyFont="1" applyFill="1" applyBorder="1" applyAlignment="1" applyProtection="1">
      <alignment horizontal="right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>
      <alignment horizontal="center" vertical="center"/>
    </xf>
    <xf numFmtId="0" fontId="27" fillId="0" borderId="13" xfId="0" applyFont="1" applyBorder="1">
      <alignment vertical="center"/>
    </xf>
    <xf numFmtId="0" fontId="25" fillId="0" borderId="0" xfId="6" applyFont="1">
      <alignment vertical="center"/>
    </xf>
    <xf numFmtId="0" fontId="25" fillId="0" borderId="0" xfId="6" applyFont="1" applyAlignment="1">
      <alignment horizontal="center" vertical="center"/>
    </xf>
    <xf numFmtId="0" fontId="25" fillId="3" borderId="7" xfId="6" applyFont="1" applyFill="1" applyBorder="1" applyAlignment="1" applyProtection="1">
      <alignment horizontal="center" vertical="center"/>
      <protection locked="0"/>
    </xf>
    <xf numFmtId="0" fontId="28" fillId="0" borderId="0" xfId="6" applyFont="1">
      <alignment vertical="center"/>
    </xf>
    <xf numFmtId="0" fontId="28" fillId="0" borderId="6" xfId="6" applyFont="1" applyBorder="1">
      <alignment vertical="center"/>
    </xf>
    <xf numFmtId="0" fontId="28" fillId="0" borderId="0" xfId="6" applyFont="1" applyAlignment="1">
      <alignment horizontal="center" vertical="center"/>
    </xf>
    <xf numFmtId="0" fontId="28" fillId="0" borderId="0" xfId="6" applyFont="1" applyAlignment="1">
      <alignment horizontal="right" vertical="center"/>
    </xf>
    <xf numFmtId="0" fontId="28" fillId="0" borderId="6" xfId="6" applyFont="1" applyBorder="1" applyAlignment="1">
      <alignment horizontal="center" vertical="center"/>
    </xf>
    <xf numFmtId="0" fontId="29" fillId="0" borderId="5" xfId="6" applyFont="1" applyBorder="1">
      <alignment vertical="center"/>
    </xf>
    <xf numFmtId="0" fontId="29" fillId="0" borderId="0" xfId="6" applyFont="1">
      <alignment vertical="center"/>
    </xf>
    <xf numFmtId="0" fontId="29" fillId="0" borderId="5" xfId="0" applyFont="1" applyBorder="1">
      <alignment vertical="center"/>
    </xf>
    <xf numFmtId="0" fontId="29" fillId="0" borderId="0" xfId="6" applyFont="1" applyAlignment="1">
      <alignment horizontal="center" vertical="center"/>
    </xf>
    <xf numFmtId="0" fontId="29" fillId="3" borderId="7" xfId="6" applyFont="1" applyFill="1" applyBorder="1" applyAlignment="1" applyProtection="1">
      <alignment horizontal="center" vertical="center"/>
      <protection locked="0"/>
    </xf>
    <xf numFmtId="38" fontId="8" fillId="0" borderId="0" xfId="8" applyFont="1" applyBorder="1" applyProtection="1">
      <alignment vertical="center"/>
    </xf>
    <xf numFmtId="0" fontId="10" fillId="0" borderId="13" xfId="0" applyFont="1" applyBorder="1" applyAlignment="1">
      <alignment horizontal="center" vertical="center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5" borderId="7" xfId="0" applyFont="1" applyFill="1" applyBorder="1" applyAlignment="1">
      <alignment horizontal="center" vertical="center" shrinkToFit="1"/>
    </xf>
    <xf numFmtId="0" fontId="10" fillId="3" borderId="7" xfId="0" applyFont="1" applyFill="1" applyBorder="1" applyProtection="1">
      <alignment vertical="center"/>
      <protection locked="0"/>
    </xf>
    <xf numFmtId="0" fontId="11" fillId="0" borderId="13" xfId="0" applyFont="1" applyBorder="1">
      <alignment vertical="center"/>
    </xf>
    <xf numFmtId="38" fontId="8" fillId="0" borderId="0" xfId="8" applyFont="1" applyProtection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3" fillId="3" borderId="7" xfId="6" applyFont="1" applyFill="1" applyBorder="1" applyAlignment="1" applyProtection="1">
      <alignment horizontal="left" vertical="center" shrinkToFit="1"/>
      <protection locked="0"/>
    </xf>
    <xf numFmtId="0" fontId="24" fillId="3" borderId="7" xfId="6" applyFont="1" applyFill="1" applyBorder="1" applyAlignment="1" applyProtection="1">
      <alignment horizontal="right" vertical="center" wrapText="1"/>
      <protection locked="0"/>
    </xf>
    <xf numFmtId="0" fontId="23" fillId="3" borderId="7" xfId="6" applyFont="1" applyFill="1" applyBorder="1" applyAlignment="1" applyProtection="1">
      <alignment horizontal="right" vertical="center" wrapText="1"/>
      <protection locked="0"/>
    </xf>
    <xf numFmtId="0" fontId="24" fillId="3" borderId="13" xfId="6" applyFont="1" applyFill="1" applyBorder="1" applyAlignment="1" applyProtection="1">
      <alignment horizontal="right" vertical="center" wrapText="1"/>
      <protection locked="0"/>
    </xf>
    <xf numFmtId="0" fontId="24" fillId="3" borderId="7" xfId="6" applyFont="1" applyFill="1" applyBorder="1" applyAlignment="1" applyProtection="1">
      <alignment horizontal="left" vertical="center"/>
      <protection locked="0"/>
    </xf>
    <xf numFmtId="58" fontId="19" fillId="3" borderId="0" xfId="0" applyNumberFormat="1" applyFont="1" applyFill="1" applyAlignment="1" applyProtection="1">
      <alignment horizontal="right" vertical="center"/>
      <protection locked="0"/>
    </xf>
    <xf numFmtId="0" fontId="19" fillId="3" borderId="0" xfId="0" applyFont="1" applyFill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9" fontId="19" fillId="3" borderId="0" xfId="0" applyNumberFormat="1" applyFont="1" applyFill="1" applyAlignment="1" applyProtection="1">
      <alignment horizontal="left" vertical="center" shrinkToFit="1"/>
      <protection locked="0"/>
    </xf>
    <xf numFmtId="0" fontId="19" fillId="3" borderId="0" xfId="0" applyFont="1" applyFill="1" applyAlignment="1" applyProtection="1">
      <alignment vertical="center" shrinkToFit="1"/>
      <protection locked="0"/>
    </xf>
    <xf numFmtId="0" fontId="0" fillId="0" borderId="0" xfId="0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0" applyFont="1" applyFill="1" applyProtection="1">
      <alignment vertical="center"/>
      <protection locked="0"/>
    </xf>
    <xf numFmtId="180" fontId="19" fillId="3" borderId="0" xfId="0" applyNumberFormat="1" applyFont="1" applyFill="1" applyAlignment="1" applyProtection="1">
      <alignment horizontal="center" vertical="center"/>
      <protection locked="0"/>
    </xf>
    <xf numFmtId="180" fontId="0" fillId="3" borderId="0" xfId="0" applyNumberFormat="1" applyFill="1" applyProtection="1">
      <alignment vertical="center"/>
      <protection locked="0"/>
    </xf>
    <xf numFmtId="178" fontId="19" fillId="6" borderId="0" xfId="0" applyNumberFormat="1" applyFont="1" applyFill="1" applyAlignment="1">
      <alignment horizontal="center" vertical="center"/>
    </xf>
    <xf numFmtId="178" fontId="0" fillId="6" borderId="0" xfId="0" applyNumberFormat="1" applyFill="1" applyAlignment="1">
      <alignment horizontal="center" vertical="center"/>
    </xf>
    <xf numFmtId="49" fontId="10" fillId="3" borderId="0" xfId="0" applyNumberFormat="1" applyFont="1" applyFill="1" applyAlignment="1" applyProtection="1">
      <alignment horizontal="left"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179" fontId="10" fillId="3" borderId="0" xfId="0" applyNumberFormat="1" applyFont="1" applyFill="1" applyAlignment="1" applyProtection="1">
      <alignment horizontal="left" vertical="center"/>
      <protection locked="0"/>
    </xf>
    <xf numFmtId="179" fontId="0" fillId="3" borderId="0" xfId="0" applyNumberForma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38" fontId="8" fillId="0" borderId="0" xfId="8" applyFont="1" applyAlignment="1" applyProtection="1">
      <alignment horizontal="center" vertical="center"/>
    </xf>
    <xf numFmtId="38" fontId="10" fillId="3" borderId="7" xfId="8" applyFont="1" applyFill="1" applyBorder="1" applyAlignment="1" applyProtection="1">
      <alignment horizontal="left" vertical="center" shrinkToFit="1"/>
      <protection locked="0"/>
    </xf>
    <xf numFmtId="49" fontId="10" fillId="3" borderId="13" xfId="8" applyNumberFormat="1" applyFont="1" applyFill="1" applyBorder="1" applyAlignment="1" applyProtection="1">
      <alignment horizontal="left" vertical="center" shrinkToFit="1"/>
      <protection locked="0"/>
    </xf>
    <xf numFmtId="49" fontId="10" fillId="3" borderId="14" xfId="8" applyNumberFormat="1" applyFont="1" applyFill="1" applyBorder="1" applyAlignment="1" applyProtection="1">
      <alignment horizontal="left" vertical="center" shrinkToFit="1"/>
      <protection locked="0"/>
    </xf>
    <xf numFmtId="49" fontId="10" fillId="3" borderId="15" xfId="8" applyNumberFormat="1" applyFont="1" applyFill="1" applyBorder="1" applyAlignment="1" applyProtection="1">
      <alignment horizontal="left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13" xfId="0" applyFill="1" applyBorder="1" applyAlignment="1">
      <alignment horizontal="right" vertical="center"/>
    </xf>
    <xf numFmtId="0" fontId="0" fillId="4" borderId="15" xfId="0" applyFill="1" applyBorder="1" applyAlignment="1">
      <alignment horizontal="right" vertical="center"/>
    </xf>
    <xf numFmtId="0" fontId="0" fillId="4" borderId="13" xfId="0" applyFill="1" applyBorder="1">
      <alignment vertical="center"/>
    </xf>
    <xf numFmtId="0" fontId="0" fillId="4" borderId="15" xfId="0" applyFill="1" applyBorder="1">
      <alignment vertical="center"/>
    </xf>
    <xf numFmtId="0" fontId="10" fillId="3" borderId="13" xfId="0" applyFont="1" applyFill="1" applyBorder="1" applyAlignment="1" applyProtection="1">
      <alignment horizontal="right" vertical="center"/>
      <protection locked="0"/>
    </xf>
    <xf numFmtId="0" fontId="10" fillId="3" borderId="15" xfId="0" applyFont="1" applyFill="1" applyBorder="1" applyAlignment="1" applyProtection="1">
      <alignment horizontal="right" vertical="center"/>
      <protection locked="0"/>
    </xf>
    <xf numFmtId="0" fontId="11" fillId="4" borderId="13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176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1" fillId="3" borderId="15" xfId="0" applyFont="1" applyFill="1" applyBorder="1" applyAlignment="1" applyProtection="1">
      <alignment horizontal="left" vertical="center" wrapText="1"/>
      <protection locked="0"/>
    </xf>
    <xf numFmtId="176" fontId="11" fillId="4" borderId="13" xfId="8" applyNumberFormat="1" applyFont="1" applyFill="1" applyBorder="1" applyAlignment="1" applyProtection="1">
      <alignment horizontal="center" vertical="center"/>
    </xf>
    <xf numFmtId="176" fontId="11" fillId="4" borderId="15" xfId="8" applyNumberFormat="1" applyFont="1" applyFill="1" applyBorder="1" applyAlignment="1" applyProtection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38" fontId="10" fillId="4" borderId="13" xfId="0" applyNumberFormat="1" applyFont="1" applyFill="1" applyBorder="1" applyAlignment="1">
      <alignment horizontal="left" vertical="center" shrinkToFit="1"/>
    </xf>
    <xf numFmtId="0" fontId="10" fillId="4" borderId="14" xfId="0" applyFont="1" applyFill="1" applyBorder="1" applyAlignment="1">
      <alignment horizontal="left" vertical="center" shrinkToFit="1"/>
    </xf>
    <xf numFmtId="0" fontId="10" fillId="4" borderId="15" xfId="0" applyFont="1" applyFill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38" fontId="10" fillId="4" borderId="13" xfId="0" applyNumberFormat="1" applyFont="1" applyFill="1" applyBorder="1" applyAlignment="1">
      <alignment vertical="center" shrinkToFit="1"/>
    </xf>
    <xf numFmtId="0" fontId="10" fillId="4" borderId="14" xfId="0" applyFont="1" applyFill="1" applyBorder="1" applyAlignment="1">
      <alignment vertical="center" shrinkToFit="1"/>
    </xf>
    <xf numFmtId="0" fontId="10" fillId="4" borderId="15" xfId="0" applyFont="1" applyFill="1" applyBorder="1" applyAlignment="1">
      <alignment vertical="center" shrinkToFi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176" fontId="11" fillId="4" borderId="7" xfId="8" applyNumberFormat="1" applyFont="1" applyFill="1" applyBorder="1" applyAlignment="1" applyProtection="1">
      <alignment horizontal="center" vertical="center" shrinkToFit="1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176" fontId="11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177" fontId="10" fillId="3" borderId="13" xfId="0" applyNumberFormat="1" applyFont="1" applyFill="1" applyBorder="1" applyAlignment="1" applyProtection="1">
      <alignment horizontal="right" vertical="center"/>
      <protection locked="0"/>
    </xf>
    <xf numFmtId="177" fontId="10" fillId="3" borderId="14" xfId="0" applyNumberFormat="1" applyFont="1" applyFill="1" applyBorder="1" applyAlignment="1" applyProtection="1">
      <alignment horizontal="right" vertical="center"/>
      <protection locked="0"/>
    </xf>
    <xf numFmtId="177" fontId="10" fillId="3" borderId="15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177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76" fontId="11" fillId="3" borderId="13" xfId="0" applyNumberFormat="1" applyFont="1" applyFill="1" applyBorder="1" applyAlignment="1" applyProtection="1">
      <alignment horizontal="center" vertical="center" shrinkToFit="1"/>
      <protection locked="0"/>
    </xf>
    <xf numFmtId="176" fontId="11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6" applyFont="1" applyAlignment="1">
      <alignment horizontal="center" vertical="center" wrapText="1"/>
    </xf>
    <xf numFmtId="0" fontId="23" fillId="0" borderId="17" xfId="6" applyFont="1" applyBorder="1" applyAlignment="1">
      <alignment horizontal="center" vertical="center" shrinkToFit="1"/>
    </xf>
    <xf numFmtId="0" fontId="23" fillId="0" borderId="19" xfId="6" applyFont="1" applyBorder="1" applyAlignment="1">
      <alignment horizontal="center" vertical="center" shrinkToFit="1"/>
    </xf>
    <xf numFmtId="0" fontId="23" fillId="0" borderId="16" xfId="6" applyFont="1" applyBorder="1" applyAlignment="1">
      <alignment horizontal="center" vertical="center" shrinkToFit="1"/>
    </xf>
    <xf numFmtId="0" fontId="23" fillId="0" borderId="7" xfId="6" applyFont="1" applyBorder="1" applyAlignment="1">
      <alignment horizontal="center" vertical="center" shrinkToFit="1"/>
    </xf>
    <xf numFmtId="0" fontId="24" fillId="0" borderId="13" xfId="6" applyFont="1" applyBorder="1" applyAlignment="1">
      <alignment horizontal="center" vertical="center" shrinkToFit="1"/>
    </xf>
    <xf numFmtId="0" fontId="24" fillId="0" borderId="14" xfId="6" applyFont="1" applyBorder="1" applyAlignment="1">
      <alignment horizontal="center" vertical="center" shrinkToFit="1"/>
    </xf>
    <xf numFmtId="0" fontId="23" fillId="0" borderId="13" xfId="6" applyFont="1" applyBorder="1" applyAlignment="1">
      <alignment horizontal="center" vertical="center" wrapText="1" shrinkToFit="1"/>
    </xf>
    <xf numFmtId="0" fontId="23" fillId="0" borderId="14" xfId="6" applyFont="1" applyBorder="1" applyAlignment="1">
      <alignment horizontal="center" vertical="center" wrapText="1" shrinkToFit="1"/>
    </xf>
    <xf numFmtId="0" fontId="23" fillId="0" borderId="15" xfId="6" applyFont="1" applyBorder="1" applyAlignment="1">
      <alignment horizontal="center" vertical="center" wrapText="1" shrinkToFit="1"/>
    </xf>
    <xf numFmtId="0" fontId="24" fillId="0" borderId="17" xfId="6" applyFont="1" applyBorder="1" applyAlignment="1">
      <alignment horizontal="center" vertical="center"/>
    </xf>
    <xf numFmtId="0" fontId="24" fillId="0" borderId="19" xfId="6" applyFont="1" applyBorder="1" applyAlignment="1">
      <alignment horizontal="center" vertical="center"/>
    </xf>
    <xf numFmtId="0" fontId="24" fillId="0" borderId="16" xfId="6" applyFont="1" applyBorder="1" applyAlignment="1">
      <alignment horizontal="center" vertical="center"/>
    </xf>
    <xf numFmtId="0" fontId="23" fillId="0" borderId="2" xfId="6" applyFont="1" applyBorder="1" applyAlignment="1">
      <alignment horizontal="left" vertical="center" shrinkToFit="1"/>
    </xf>
    <xf numFmtId="0" fontId="23" fillId="0" borderId="3" xfId="6" applyFont="1" applyBorder="1" applyAlignment="1">
      <alignment horizontal="left" vertical="center" shrinkToFit="1"/>
    </xf>
    <xf numFmtId="0" fontId="24" fillId="3" borderId="1" xfId="6" applyFont="1" applyFill="1" applyBorder="1" applyAlignment="1" applyProtection="1">
      <alignment horizontal="center"/>
      <protection locked="0"/>
    </xf>
  </cellXfs>
  <cellStyles count="9">
    <cellStyle name="ハイパーリンク 2" xfId="3" xr:uid="{00000000-0005-0000-0000-000000000000}"/>
    <cellStyle name="ハイパーリンク 3" xfId="4" xr:uid="{E6EA83AD-8EAA-4427-8F66-A9CD2040D10B}"/>
    <cellStyle name="桁区切り" xfId="8" builtinId="6"/>
    <cellStyle name="桁区切り 2" xfId="7" xr:uid="{D72F4317-D4DB-42FE-B8E5-AC20F25C5DFF}"/>
    <cellStyle name="標準" xfId="0" builtinId="0"/>
    <cellStyle name="標準 2" xfId="2" xr:uid="{00000000-0005-0000-0000-000003000000}"/>
    <cellStyle name="標準 2 2" xfId="1" xr:uid="{00000000-0005-0000-0000-000004000000}"/>
    <cellStyle name="標準 2 3" xfId="5" xr:uid="{396E8149-07A0-4B9B-AD39-16F0A0AA80D9}"/>
    <cellStyle name="標準 3" xfId="6" xr:uid="{9AB3A002-28E2-4D36-998E-86A5118FB376}"/>
  </cellStyles>
  <dxfs count="5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DB7A7"/>
      <color rgb="FFBDD8CC"/>
      <color rgb="FFC7E0E9"/>
      <color rgb="FFF9DCE6"/>
      <color rgb="FFFFF4C5"/>
      <color rgb="FFFFCCFF"/>
      <color rgb="FFFF99FF"/>
      <color rgb="FFFF66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1</xdr:row>
      <xdr:rowOff>144946</xdr:rowOff>
    </xdr:from>
    <xdr:to>
      <xdr:col>23</xdr:col>
      <xdr:colOff>314325</xdr:colOff>
      <xdr:row>4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0E4B3B-3EA4-4BD0-8411-A21DE121628E}"/>
            </a:ext>
          </a:extLst>
        </xdr:cNvPr>
        <xdr:cNvSpPr txBox="1"/>
      </xdr:nvSpPr>
      <xdr:spPr>
        <a:xfrm>
          <a:off x="6713220" y="451651"/>
          <a:ext cx="3413760" cy="4703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endParaRPr kumimoji="1" lang="ja-JP" altLang="en-US" sz="16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18</xdr:col>
      <xdr:colOff>295275</xdr:colOff>
      <xdr:row>14</xdr:row>
      <xdr:rowOff>144945</xdr:rowOff>
    </xdr:from>
    <xdr:to>
      <xdr:col>23</xdr:col>
      <xdr:colOff>638175</xdr:colOff>
      <xdr:row>19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57FD042-7EFE-4062-89E2-B8D6E8894767}"/>
            </a:ext>
          </a:extLst>
        </xdr:cNvPr>
        <xdr:cNvSpPr txBox="1"/>
      </xdr:nvSpPr>
      <xdr:spPr>
        <a:xfrm>
          <a:off x="6724650" y="2716695"/>
          <a:ext cx="3676650" cy="8647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 １、２は補助金の交付決定通知を参考に転記してください。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endParaRPr kumimoji="1" lang="ja-JP" altLang="en-US" sz="16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19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AF34A4-6C7F-42B3-8D85-4EEED4A6B03C}"/>
            </a:ext>
          </a:extLst>
        </xdr:cNvPr>
        <xdr:cNvSpPr txBox="1"/>
      </xdr:nvSpPr>
      <xdr:spPr>
        <a:xfrm>
          <a:off x="2630805" y="53340"/>
          <a:ext cx="3424939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26</xdr:col>
      <xdr:colOff>22412</xdr:colOff>
      <xdr:row>0</xdr:row>
      <xdr:rowOff>571501</xdr:rowOff>
    </xdr:from>
    <xdr:to>
      <xdr:col>34</xdr:col>
      <xdr:colOff>289111</xdr:colOff>
      <xdr:row>4</xdr:row>
      <xdr:rowOff>54338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30E59C-AB3E-4AF1-A06B-0477881DE147}"/>
            </a:ext>
          </a:extLst>
        </xdr:cNvPr>
        <xdr:cNvSpPr txBox="1"/>
      </xdr:nvSpPr>
      <xdr:spPr>
        <a:xfrm>
          <a:off x="7978588" y="571501"/>
          <a:ext cx="3437964" cy="648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25</xdr:col>
      <xdr:colOff>95250</xdr:colOff>
      <xdr:row>7</xdr:row>
      <xdr:rowOff>0</xdr:rowOff>
    </xdr:from>
    <xdr:to>
      <xdr:col>50</xdr:col>
      <xdr:colOff>746</xdr:colOff>
      <xdr:row>10</xdr:row>
      <xdr:rowOff>99971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3AD07F-F8CC-40B0-9DF5-371FE8DE2898}"/>
            </a:ext>
          </a:extLst>
        </xdr:cNvPr>
        <xdr:cNvSpPr txBox="1"/>
      </xdr:nvSpPr>
      <xdr:spPr>
        <a:xfrm>
          <a:off x="7905750" y="1657350"/>
          <a:ext cx="10554446" cy="8429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委託契約書の写し、事務作業を行う職員を雇用した場合は雇用通知書の写し等</a:t>
          </a:r>
        </a:p>
      </xdr:txBody>
    </xdr:sp>
    <xdr:clientData/>
  </xdr:twoCellAnchor>
  <xdr:twoCellAnchor>
    <xdr:from>
      <xdr:col>25</xdr:col>
      <xdr:colOff>95250</xdr:colOff>
      <xdr:row>15</xdr:row>
      <xdr:rowOff>176420</xdr:rowOff>
    </xdr:from>
    <xdr:to>
      <xdr:col>50</xdr:col>
      <xdr:colOff>746</xdr:colOff>
      <xdr:row>23</xdr:row>
      <xdr:rowOff>86554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C2A9CB-71F1-4F8A-AEA3-101A23A0EAF9}"/>
            </a:ext>
          </a:extLst>
        </xdr:cNvPr>
        <xdr:cNvSpPr txBox="1"/>
      </xdr:nvSpPr>
      <xdr:spPr>
        <a:xfrm>
          <a:off x="7905750" y="3767345"/>
          <a:ext cx="10554446" cy="15389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登録ヘルパー等と新たに雇用した常勤のホームヘルパーの給与差額を確認できる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給与支払台帳の写し、常勤化を行った職員の氏名、採用年月日が確認できる雇用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通知書の写し等</a:t>
          </a:r>
        </a:p>
      </xdr:txBody>
    </xdr:sp>
    <xdr:clientData/>
  </xdr:twoCellAnchor>
  <xdr:twoCellAnchor>
    <xdr:from>
      <xdr:col>25</xdr:col>
      <xdr:colOff>123904</xdr:colOff>
      <xdr:row>31</xdr:row>
      <xdr:rowOff>185118</xdr:rowOff>
    </xdr:from>
    <xdr:to>
      <xdr:col>50</xdr:col>
      <xdr:colOff>19875</xdr:colOff>
      <xdr:row>38</xdr:row>
      <xdr:rowOff>148508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8C70B2-BB13-446D-8B10-AD8668CCB6F8}"/>
            </a:ext>
          </a:extLst>
        </xdr:cNvPr>
        <xdr:cNvSpPr txBox="1"/>
      </xdr:nvSpPr>
      <xdr:spPr>
        <a:xfrm>
          <a:off x="7934404" y="6814518"/>
          <a:ext cx="10544921" cy="12111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事業者グループ構成法人一覧、県内訪問介護等事業所一覧、協働化、大規模化を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して取り組んだ内容とその支出額が確認できる資料の写し等</a:t>
          </a:r>
        </a:p>
      </xdr:txBody>
    </xdr:sp>
    <xdr:clientData/>
  </xdr:twoCellAnchor>
  <xdr:twoCellAnchor>
    <xdr:from>
      <xdr:col>25</xdr:col>
      <xdr:colOff>166725</xdr:colOff>
      <xdr:row>58</xdr:row>
      <xdr:rowOff>189506</xdr:rowOff>
    </xdr:from>
    <xdr:to>
      <xdr:col>50</xdr:col>
      <xdr:colOff>64601</xdr:colOff>
      <xdr:row>65</xdr:row>
      <xdr:rowOff>77607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4853655-2C20-4E63-A6A8-0E7FE7378B68}"/>
            </a:ext>
          </a:extLst>
        </xdr:cNvPr>
        <xdr:cNvSpPr txBox="1"/>
      </xdr:nvSpPr>
      <xdr:spPr>
        <a:xfrm>
          <a:off x="7977225" y="11762381"/>
          <a:ext cx="10546826" cy="1135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（２）（エ）添付書類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成果品の写し（ホームページについては画面の写しなど）とその支出額が確認で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きる資料等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599755</xdr:colOff>
      <xdr:row>0</xdr:row>
      <xdr:rowOff>149075</xdr:rowOff>
    </xdr:from>
    <xdr:to>
      <xdr:col>6</xdr:col>
      <xdr:colOff>195448</xdr:colOff>
      <xdr:row>0</xdr:row>
      <xdr:rowOff>583415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9D030E-D1A2-4FDD-9824-7A8221D8AE74}"/>
            </a:ext>
          </a:extLst>
        </xdr:cNvPr>
        <xdr:cNvSpPr txBox="1"/>
      </xdr:nvSpPr>
      <xdr:spPr>
        <a:xfrm>
          <a:off x="3381055" y="149075"/>
          <a:ext cx="1748343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10</xdr:col>
      <xdr:colOff>296532</xdr:colOff>
      <xdr:row>11</xdr:row>
      <xdr:rowOff>0</xdr:rowOff>
    </xdr:from>
    <xdr:to>
      <xdr:col>15</xdr:col>
      <xdr:colOff>493058</xdr:colOff>
      <xdr:row>15</xdr:row>
      <xdr:rowOff>538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D554B6-A544-46AE-BC39-9E1D6BF4CB1F}"/>
            </a:ext>
          </a:extLst>
        </xdr:cNvPr>
        <xdr:cNvSpPr txBox="1"/>
      </xdr:nvSpPr>
      <xdr:spPr>
        <a:xfrm>
          <a:off x="8830932" y="2590800"/>
          <a:ext cx="4101776" cy="10578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灰色部分は３事業計画書（別紙２）シートを入力後に自動計算されます。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12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4420F5-FFF4-4137-8364-30960A23547E}"/>
            </a:ext>
          </a:extLst>
        </xdr:cNvPr>
        <xdr:cNvSpPr txBox="1"/>
      </xdr:nvSpPr>
      <xdr:spPr>
        <a:xfrm>
          <a:off x="2964180" y="53340"/>
          <a:ext cx="1643764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24</xdr:col>
      <xdr:colOff>200025</xdr:colOff>
      <xdr:row>0</xdr:row>
      <xdr:rowOff>466725</xdr:rowOff>
    </xdr:from>
    <xdr:to>
      <xdr:col>31</xdr:col>
      <xdr:colOff>414618</xdr:colOff>
      <xdr:row>3</xdr:row>
      <xdr:rowOff>77310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750E2B-0A48-4984-A3C6-F06C86BF564D}"/>
            </a:ext>
          </a:extLst>
        </xdr:cNvPr>
        <xdr:cNvSpPr txBox="1"/>
      </xdr:nvSpPr>
      <xdr:spPr>
        <a:xfrm>
          <a:off x="8305800" y="466725"/>
          <a:ext cx="3414993" cy="772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24</xdr:col>
      <xdr:colOff>95250</xdr:colOff>
      <xdr:row>18</xdr:row>
      <xdr:rowOff>28575</xdr:rowOff>
    </xdr:from>
    <xdr:to>
      <xdr:col>47</xdr:col>
      <xdr:colOff>436245</xdr:colOff>
      <xdr:row>22</xdr:row>
      <xdr:rowOff>145890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816E91E-B1B8-4ECB-86D9-23509C9EA71B}"/>
            </a:ext>
          </a:extLst>
        </xdr:cNvPr>
        <xdr:cNvSpPr txBox="1"/>
      </xdr:nvSpPr>
      <xdr:spPr>
        <a:xfrm>
          <a:off x="8201025" y="3905250"/>
          <a:ext cx="10504170" cy="860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研修を受けた職員の氏名、研修内容、取組内容とその支出額が確認できる資料の写し等</a:t>
          </a:r>
        </a:p>
      </xdr:txBody>
    </xdr:sp>
    <xdr:clientData/>
  </xdr:twoCellAnchor>
  <xdr:twoCellAnchor>
    <xdr:from>
      <xdr:col>24</xdr:col>
      <xdr:colOff>118110</xdr:colOff>
      <xdr:row>32</xdr:row>
      <xdr:rowOff>116205</xdr:rowOff>
    </xdr:from>
    <xdr:to>
      <xdr:col>48</xdr:col>
      <xdr:colOff>1905</xdr:colOff>
      <xdr:row>36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0290D0C-28E2-445D-B9FE-2A20AA9D51B0}"/>
            </a:ext>
          </a:extLst>
        </xdr:cNvPr>
        <xdr:cNvSpPr txBox="1"/>
      </xdr:nvSpPr>
      <xdr:spPr>
        <a:xfrm>
          <a:off x="8223885" y="6526530"/>
          <a:ext cx="10504170" cy="798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採用活動の内容とその支出額が確認できる資料の写し等</a:t>
          </a:r>
        </a:p>
      </xdr:txBody>
    </xdr:sp>
    <xdr:clientData/>
  </xdr:twoCellAnchor>
  <xdr:twoCellAnchor>
    <xdr:from>
      <xdr:col>24</xdr:col>
      <xdr:colOff>133350</xdr:colOff>
      <xdr:row>45</xdr:row>
      <xdr:rowOff>173355</xdr:rowOff>
    </xdr:from>
    <xdr:to>
      <xdr:col>48</xdr:col>
      <xdr:colOff>17145</xdr:colOff>
      <xdr:row>51</xdr:row>
      <xdr:rowOff>43815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85464F-4302-4341-B52A-BD8924707BD0}"/>
            </a:ext>
          </a:extLst>
        </xdr:cNvPr>
        <xdr:cNvSpPr txBox="1"/>
      </xdr:nvSpPr>
      <xdr:spPr>
        <a:xfrm>
          <a:off x="8239125" y="9079230"/>
          <a:ext cx="10504170" cy="861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同行支援を受けた職員の氏名、採用年月日が確認できる雇用通知書の写し等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19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A539CB-2331-4C1E-A413-1723B7553E1F}"/>
            </a:ext>
          </a:extLst>
        </xdr:cNvPr>
        <xdr:cNvSpPr txBox="1"/>
      </xdr:nvSpPr>
      <xdr:spPr>
        <a:xfrm>
          <a:off x="2630805" y="53340"/>
          <a:ext cx="3424939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26</xdr:col>
      <xdr:colOff>104775</xdr:colOff>
      <xdr:row>0</xdr:row>
      <xdr:rowOff>295276</xdr:rowOff>
    </xdr:from>
    <xdr:to>
      <xdr:col>34</xdr:col>
      <xdr:colOff>371475</xdr:colOff>
      <xdr:row>1</xdr:row>
      <xdr:rowOff>166958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AC29A60-F98B-4172-8D48-3F5F11F31F1E}"/>
            </a:ext>
          </a:extLst>
        </xdr:cNvPr>
        <xdr:cNvSpPr txBox="1"/>
      </xdr:nvSpPr>
      <xdr:spPr>
        <a:xfrm>
          <a:off x="8096250" y="295276"/>
          <a:ext cx="3419475" cy="6527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25</xdr:col>
      <xdr:colOff>95250</xdr:colOff>
      <xdr:row>7</xdr:row>
      <xdr:rowOff>0</xdr:rowOff>
    </xdr:from>
    <xdr:to>
      <xdr:col>50</xdr:col>
      <xdr:colOff>746</xdr:colOff>
      <xdr:row>10</xdr:row>
      <xdr:rowOff>99971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417BBC-1C40-4690-9C97-699615C4992A}"/>
            </a:ext>
          </a:extLst>
        </xdr:cNvPr>
        <xdr:cNvSpPr txBox="1"/>
      </xdr:nvSpPr>
      <xdr:spPr>
        <a:xfrm>
          <a:off x="7905750" y="1657350"/>
          <a:ext cx="10554446" cy="8429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委託契約書の写し、事務作業を行う職員を雇用した場合は雇用通知書の写し等</a:t>
          </a:r>
        </a:p>
      </xdr:txBody>
    </xdr:sp>
    <xdr:clientData/>
  </xdr:twoCellAnchor>
  <xdr:twoCellAnchor>
    <xdr:from>
      <xdr:col>25</xdr:col>
      <xdr:colOff>95250</xdr:colOff>
      <xdr:row>16</xdr:row>
      <xdr:rowOff>443120</xdr:rowOff>
    </xdr:from>
    <xdr:to>
      <xdr:col>50</xdr:col>
      <xdr:colOff>746</xdr:colOff>
      <xdr:row>24</xdr:row>
      <xdr:rowOff>10354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05FA1D-473E-4006-89D7-7A994720B74F}"/>
            </a:ext>
          </a:extLst>
        </xdr:cNvPr>
        <xdr:cNvSpPr txBox="1"/>
      </xdr:nvSpPr>
      <xdr:spPr>
        <a:xfrm>
          <a:off x="7905750" y="4291220"/>
          <a:ext cx="10554446" cy="16151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登録ヘルパー等と新たに雇用した常勤のホームヘルパーの給与差額を確認できる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給与支払台帳の写し、常勤化を行った職員の氏名、採用年月日が確認できる雇用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通知書の写し等</a:t>
          </a:r>
        </a:p>
      </xdr:txBody>
    </xdr:sp>
    <xdr:clientData/>
  </xdr:twoCellAnchor>
  <xdr:twoCellAnchor>
    <xdr:from>
      <xdr:col>25</xdr:col>
      <xdr:colOff>123904</xdr:colOff>
      <xdr:row>31</xdr:row>
      <xdr:rowOff>185118</xdr:rowOff>
    </xdr:from>
    <xdr:to>
      <xdr:col>50</xdr:col>
      <xdr:colOff>19875</xdr:colOff>
      <xdr:row>38</xdr:row>
      <xdr:rowOff>148508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A4F406-5995-4C2A-8986-3BEE6A59BE87}"/>
            </a:ext>
          </a:extLst>
        </xdr:cNvPr>
        <xdr:cNvSpPr txBox="1"/>
      </xdr:nvSpPr>
      <xdr:spPr>
        <a:xfrm>
          <a:off x="7934404" y="6814518"/>
          <a:ext cx="10544921" cy="12111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事業者グループ構成法人一覧、県内訪問介護等事業所一覧、協働化、大規模化を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して取り組んだ内容とその支出額が確認できる資料の写し等</a:t>
          </a:r>
        </a:p>
      </xdr:txBody>
    </xdr:sp>
    <xdr:clientData/>
  </xdr:twoCellAnchor>
  <xdr:twoCellAnchor>
    <xdr:from>
      <xdr:col>25</xdr:col>
      <xdr:colOff>166725</xdr:colOff>
      <xdr:row>58</xdr:row>
      <xdr:rowOff>189506</xdr:rowOff>
    </xdr:from>
    <xdr:to>
      <xdr:col>50</xdr:col>
      <xdr:colOff>64601</xdr:colOff>
      <xdr:row>65</xdr:row>
      <xdr:rowOff>77607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781CF4B-1ED6-489E-A07F-75D33D39C8A9}"/>
            </a:ext>
          </a:extLst>
        </xdr:cNvPr>
        <xdr:cNvSpPr txBox="1"/>
      </xdr:nvSpPr>
      <xdr:spPr>
        <a:xfrm>
          <a:off x="7977225" y="11762381"/>
          <a:ext cx="10546826" cy="1135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（２）（エ）添付書類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成果品の写し（ホームページについては画面の写しなど）とその支出額が確認で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きる資料等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599755</xdr:colOff>
      <xdr:row>0</xdr:row>
      <xdr:rowOff>149075</xdr:rowOff>
    </xdr:from>
    <xdr:to>
      <xdr:col>6</xdr:col>
      <xdr:colOff>195448</xdr:colOff>
      <xdr:row>0</xdr:row>
      <xdr:rowOff>583415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18837" y="149075"/>
          <a:ext cx="1532070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10</xdr:col>
      <xdr:colOff>296532</xdr:colOff>
      <xdr:row>11</xdr:row>
      <xdr:rowOff>0</xdr:rowOff>
    </xdr:from>
    <xdr:to>
      <xdr:col>15</xdr:col>
      <xdr:colOff>493058</xdr:colOff>
      <xdr:row>15</xdr:row>
      <xdr:rowOff>538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835414" y="2588559"/>
          <a:ext cx="4118585" cy="1053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灰色部分は３事業計画書（別紙２）シートを入力後に自動計算されます。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12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280537" y="53340"/>
          <a:ext cx="1342558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24</xdr:col>
      <xdr:colOff>152400</xdr:colOff>
      <xdr:row>0</xdr:row>
      <xdr:rowOff>495300</xdr:rowOff>
    </xdr:from>
    <xdr:to>
      <xdr:col>31</xdr:col>
      <xdr:colOff>366993</xdr:colOff>
      <xdr:row>3</xdr:row>
      <xdr:rowOff>105885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258175" y="495300"/>
          <a:ext cx="3414993" cy="772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24</xdr:col>
      <xdr:colOff>95250</xdr:colOff>
      <xdr:row>20</xdr:row>
      <xdr:rowOff>0</xdr:rowOff>
    </xdr:from>
    <xdr:to>
      <xdr:col>47</xdr:col>
      <xdr:colOff>436245</xdr:colOff>
      <xdr:row>24</xdr:row>
      <xdr:rowOff>41115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72DFC2-115E-47EC-8C00-2AC936D7090D}"/>
            </a:ext>
          </a:extLst>
        </xdr:cNvPr>
        <xdr:cNvSpPr txBox="1"/>
      </xdr:nvSpPr>
      <xdr:spPr>
        <a:xfrm>
          <a:off x="8201025" y="4181475"/>
          <a:ext cx="10504170" cy="860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研修を受けた職員の氏名、研修内容、取組内容とその支出額が確認できる資料の写し等</a:t>
          </a:r>
        </a:p>
      </xdr:txBody>
    </xdr:sp>
    <xdr:clientData/>
  </xdr:twoCellAnchor>
  <xdr:twoCellAnchor>
    <xdr:from>
      <xdr:col>24</xdr:col>
      <xdr:colOff>118110</xdr:colOff>
      <xdr:row>33</xdr:row>
      <xdr:rowOff>163830</xdr:rowOff>
    </xdr:from>
    <xdr:to>
      <xdr:col>48</xdr:col>
      <xdr:colOff>1905</xdr:colOff>
      <xdr:row>37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3FBBDD6-6CA6-4AEC-A6B8-9EDF0226B4B1}"/>
            </a:ext>
          </a:extLst>
        </xdr:cNvPr>
        <xdr:cNvSpPr txBox="1"/>
      </xdr:nvSpPr>
      <xdr:spPr>
        <a:xfrm>
          <a:off x="8223885" y="6802755"/>
          <a:ext cx="10504170" cy="798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採用活動の内容とその支出額が確認できる資料の写し等</a:t>
          </a:r>
        </a:p>
      </xdr:txBody>
    </xdr:sp>
    <xdr:clientData/>
  </xdr:twoCellAnchor>
  <xdr:twoCellAnchor>
    <xdr:from>
      <xdr:col>24</xdr:col>
      <xdr:colOff>133350</xdr:colOff>
      <xdr:row>44</xdr:row>
      <xdr:rowOff>40005</xdr:rowOff>
    </xdr:from>
    <xdr:to>
      <xdr:col>48</xdr:col>
      <xdr:colOff>17145</xdr:colOff>
      <xdr:row>49</xdr:row>
      <xdr:rowOff>72390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E4D8B7-C8ED-4D2F-9946-1BA372DE0906}"/>
            </a:ext>
          </a:extLst>
        </xdr:cNvPr>
        <xdr:cNvSpPr txBox="1"/>
      </xdr:nvSpPr>
      <xdr:spPr>
        <a:xfrm>
          <a:off x="8239125" y="8469630"/>
          <a:ext cx="10504170" cy="861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同行支援を受けた職員の氏名、採用年月日が確認できる雇用通知書の写し等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19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286000" y="53340"/>
          <a:ext cx="1331344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25</xdr:col>
      <xdr:colOff>140805</xdr:colOff>
      <xdr:row>0</xdr:row>
      <xdr:rowOff>298175</xdr:rowOff>
    </xdr:from>
    <xdr:to>
      <xdr:col>34</xdr:col>
      <xdr:colOff>225287</xdr:colOff>
      <xdr:row>1</xdr:row>
      <xdr:rowOff>175655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976153" y="298175"/>
          <a:ext cx="3405808" cy="656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25</xdr:col>
      <xdr:colOff>82830</xdr:colOff>
      <xdr:row>6</xdr:row>
      <xdr:rowOff>165652</xdr:rowOff>
    </xdr:from>
    <xdr:to>
      <xdr:col>50</xdr:col>
      <xdr:colOff>27254</xdr:colOff>
      <xdr:row>10</xdr:row>
      <xdr:rowOff>64356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B5E09A6-E332-4655-A6D1-16A3D11DA541}"/>
            </a:ext>
          </a:extLst>
        </xdr:cNvPr>
        <xdr:cNvSpPr txBox="1"/>
      </xdr:nvSpPr>
      <xdr:spPr>
        <a:xfrm>
          <a:off x="7918178" y="1631674"/>
          <a:ext cx="10554446" cy="776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委託契約書の写し、事務作業を行う職員を雇用した場合は雇用通知書の写し等</a:t>
          </a:r>
        </a:p>
      </xdr:txBody>
    </xdr:sp>
    <xdr:clientData/>
  </xdr:twoCellAnchor>
  <xdr:twoCellAnchor>
    <xdr:from>
      <xdr:col>25</xdr:col>
      <xdr:colOff>82830</xdr:colOff>
      <xdr:row>16</xdr:row>
      <xdr:rowOff>9939</xdr:rowOff>
    </xdr:from>
    <xdr:to>
      <xdr:col>50</xdr:col>
      <xdr:colOff>27254</xdr:colOff>
      <xdr:row>23</xdr:row>
      <xdr:rowOff>74544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A1650D-A5B6-445D-A429-3C38F5EEE6ED}"/>
            </a:ext>
          </a:extLst>
        </xdr:cNvPr>
        <xdr:cNvSpPr txBox="1"/>
      </xdr:nvSpPr>
      <xdr:spPr>
        <a:xfrm>
          <a:off x="7918178" y="3819939"/>
          <a:ext cx="10554446" cy="15057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登録ヘルパー等と新たに雇用した常勤のホームヘルパーの給与差額を確認できる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給与支払台帳の写し、常勤化を行った職員の氏名、採用年月日が確認できる雇用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通知書の写し等</a:t>
          </a:r>
        </a:p>
      </xdr:txBody>
    </xdr:sp>
    <xdr:clientData/>
  </xdr:twoCellAnchor>
  <xdr:twoCellAnchor>
    <xdr:from>
      <xdr:col>25</xdr:col>
      <xdr:colOff>111484</xdr:colOff>
      <xdr:row>31</xdr:row>
      <xdr:rowOff>190496</xdr:rowOff>
    </xdr:from>
    <xdr:to>
      <xdr:col>50</xdr:col>
      <xdr:colOff>46383</xdr:colOff>
      <xdr:row>38</xdr:row>
      <xdr:rowOff>142705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61B5258-59F2-427D-A7A6-911D40617E3E}"/>
            </a:ext>
          </a:extLst>
        </xdr:cNvPr>
        <xdr:cNvSpPr txBox="1"/>
      </xdr:nvSpPr>
      <xdr:spPr>
        <a:xfrm>
          <a:off x="7946832" y="6849713"/>
          <a:ext cx="10544921" cy="1211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事業者グループ構成法人一覧、県内訪問介護等事業所一覧、協働化、大規模化を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して取り組んだ内容とその支出額が確認できる資料の写し等</a:t>
          </a:r>
        </a:p>
      </xdr:txBody>
    </xdr:sp>
    <xdr:clientData/>
  </xdr:twoCellAnchor>
  <xdr:twoCellAnchor>
    <xdr:from>
      <xdr:col>25</xdr:col>
      <xdr:colOff>154305</xdr:colOff>
      <xdr:row>59</xdr:row>
      <xdr:rowOff>5223</xdr:rowOff>
    </xdr:from>
    <xdr:to>
      <xdr:col>50</xdr:col>
      <xdr:colOff>91109</xdr:colOff>
      <xdr:row>65</xdr:row>
      <xdr:rowOff>72642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BA55BAB-CB90-46F9-9E44-2C4231A7750B}"/>
            </a:ext>
          </a:extLst>
        </xdr:cNvPr>
        <xdr:cNvSpPr txBox="1"/>
      </xdr:nvSpPr>
      <xdr:spPr>
        <a:xfrm>
          <a:off x="7989653" y="11816223"/>
          <a:ext cx="10546826" cy="1135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（２）（エ）添付書類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成果品の写し（ホームページについては画面の写しなど）とその支出額が確認で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きる資料等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599755</xdr:colOff>
      <xdr:row>0</xdr:row>
      <xdr:rowOff>149075</xdr:rowOff>
    </xdr:from>
    <xdr:to>
      <xdr:col>6</xdr:col>
      <xdr:colOff>195448</xdr:colOff>
      <xdr:row>0</xdr:row>
      <xdr:rowOff>583415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1F84C6-354B-4187-8060-48A29D922A17}"/>
            </a:ext>
          </a:extLst>
        </xdr:cNvPr>
        <xdr:cNvSpPr txBox="1"/>
      </xdr:nvSpPr>
      <xdr:spPr>
        <a:xfrm>
          <a:off x="3381055" y="149075"/>
          <a:ext cx="1748343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10</xdr:col>
      <xdr:colOff>296532</xdr:colOff>
      <xdr:row>11</xdr:row>
      <xdr:rowOff>0</xdr:rowOff>
    </xdr:from>
    <xdr:to>
      <xdr:col>15</xdr:col>
      <xdr:colOff>493058</xdr:colOff>
      <xdr:row>15</xdr:row>
      <xdr:rowOff>538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EF4377-DEAF-49FB-9D15-12678DD798B2}"/>
            </a:ext>
          </a:extLst>
        </xdr:cNvPr>
        <xdr:cNvSpPr txBox="1"/>
      </xdr:nvSpPr>
      <xdr:spPr>
        <a:xfrm>
          <a:off x="8830932" y="2590800"/>
          <a:ext cx="4101776" cy="10578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灰色部分は３事業計画書（別紙２）シートを入力後に自動計算されます。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12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8FACA6-CA37-4271-A4D1-23CDC2DE1063}"/>
            </a:ext>
          </a:extLst>
        </xdr:cNvPr>
        <xdr:cNvSpPr txBox="1"/>
      </xdr:nvSpPr>
      <xdr:spPr>
        <a:xfrm>
          <a:off x="2964180" y="53340"/>
          <a:ext cx="1643764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24</xdr:col>
      <xdr:colOff>123825</xdr:colOff>
      <xdr:row>1</xdr:row>
      <xdr:rowOff>85725</xdr:rowOff>
    </xdr:from>
    <xdr:to>
      <xdr:col>31</xdr:col>
      <xdr:colOff>338418</xdr:colOff>
      <xdr:row>5</xdr:row>
      <xdr:rowOff>96360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AEECC6-E895-48D2-BFC8-2DE6688C287D}"/>
            </a:ext>
          </a:extLst>
        </xdr:cNvPr>
        <xdr:cNvSpPr txBox="1"/>
      </xdr:nvSpPr>
      <xdr:spPr>
        <a:xfrm>
          <a:off x="8229600" y="866775"/>
          <a:ext cx="3414993" cy="772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24</xdr:col>
      <xdr:colOff>95250</xdr:colOff>
      <xdr:row>19</xdr:row>
      <xdr:rowOff>0</xdr:rowOff>
    </xdr:from>
    <xdr:to>
      <xdr:col>47</xdr:col>
      <xdr:colOff>436245</xdr:colOff>
      <xdr:row>23</xdr:row>
      <xdr:rowOff>41115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2093DCD-879B-4E73-922B-DE041FD7C817}"/>
            </a:ext>
          </a:extLst>
        </xdr:cNvPr>
        <xdr:cNvSpPr txBox="1"/>
      </xdr:nvSpPr>
      <xdr:spPr>
        <a:xfrm>
          <a:off x="8201025" y="3990975"/>
          <a:ext cx="10504170" cy="860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研修を受けた職員の氏名、研修内容、取組内容とその支出額が確認できる資料の写し等</a:t>
          </a:r>
        </a:p>
      </xdr:txBody>
    </xdr:sp>
    <xdr:clientData/>
  </xdr:twoCellAnchor>
  <xdr:twoCellAnchor>
    <xdr:from>
      <xdr:col>24</xdr:col>
      <xdr:colOff>85725</xdr:colOff>
      <xdr:row>32</xdr:row>
      <xdr:rowOff>0</xdr:rowOff>
    </xdr:from>
    <xdr:to>
      <xdr:col>47</xdr:col>
      <xdr:colOff>426720</xdr:colOff>
      <xdr:row>35</xdr:row>
      <xdr:rowOff>150495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D75EFC-D5C9-4EFD-A07D-9E9F63791E31}"/>
            </a:ext>
          </a:extLst>
        </xdr:cNvPr>
        <xdr:cNvSpPr txBox="1"/>
      </xdr:nvSpPr>
      <xdr:spPr>
        <a:xfrm>
          <a:off x="8191500" y="6305550"/>
          <a:ext cx="10504170" cy="798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採用活動の内容とその支出額が確認できる資料の写し等</a:t>
          </a:r>
        </a:p>
      </xdr:txBody>
    </xdr:sp>
    <xdr:clientData/>
  </xdr:twoCellAnchor>
  <xdr:twoCellAnchor>
    <xdr:from>
      <xdr:col>24</xdr:col>
      <xdr:colOff>95250</xdr:colOff>
      <xdr:row>44</xdr:row>
      <xdr:rowOff>0</xdr:rowOff>
    </xdr:from>
    <xdr:to>
      <xdr:col>47</xdr:col>
      <xdr:colOff>436245</xdr:colOff>
      <xdr:row>49</xdr:row>
      <xdr:rowOff>32385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7BD8E6-C6EC-42D2-ABD7-302B97445466}"/>
            </a:ext>
          </a:extLst>
        </xdr:cNvPr>
        <xdr:cNvSpPr txBox="1"/>
      </xdr:nvSpPr>
      <xdr:spPr>
        <a:xfrm>
          <a:off x="8201025" y="8439150"/>
          <a:ext cx="10504170" cy="861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同行支援を受けた職員の氏名、採用年月日が確認できる雇用通知書の写し等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19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17F29D-272D-451E-966A-ABC4001EC60F}"/>
            </a:ext>
          </a:extLst>
        </xdr:cNvPr>
        <xdr:cNvSpPr txBox="1"/>
      </xdr:nvSpPr>
      <xdr:spPr>
        <a:xfrm>
          <a:off x="2630805" y="53340"/>
          <a:ext cx="3424939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25</xdr:col>
      <xdr:colOff>89647</xdr:colOff>
      <xdr:row>0</xdr:row>
      <xdr:rowOff>302560</xdr:rowOff>
    </xdr:from>
    <xdr:to>
      <xdr:col>34</xdr:col>
      <xdr:colOff>177052</xdr:colOff>
      <xdr:row>1</xdr:row>
      <xdr:rowOff>166398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9703689-DCCA-4CAB-A17C-0E0F0C8E526E}"/>
            </a:ext>
          </a:extLst>
        </xdr:cNvPr>
        <xdr:cNvSpPr txBox="1"/>
      </xdr:nvSpPr>
      <xdr:spPr>
        <a:xfrm>
          <a:off x="7866529" y="302560"/>
          <a:ext cx="3437964" cy="64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25</xdr:col>
      <xdr:colOff>89648</xdr:colOff>
      <xdr:row>5</xdr:row>
      <xdr:rowOff>0</xdr:rowOff>
    </xdr:from>
    <xdr:to>
      <xdr:col>49</xdr:col>
      <xdr:colOff>401917</xdr:colOff>
      <xdr:row>9</xdr:row>
      <xdr:rowOff>136951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AE3D65-6E4B-4E97-B56F-74B1DC1243E3}"/>
            </a:ext>
          </a:extLst>
        </xdr:cNvPr>
        <xdr:cNvSpPr txBox="1"/>
      </xdr:nvSpPr>
      <xdr:spPr>
        <a:xfrm>
          <a:off x="7866530" y="1355912"/>
          <a:ext cx="10554446" cy="8429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委託契約書の写し、事務作業を行う職員を雇用した場合は雇用通知書の写し等</a:t>
          </a:r>
        </a:p>
      </xdr:txBody>
    </xdr:sp>
    <xdr:clientData/>
  </xdr:twoCellAnchor>
  <xdr:twoCellAnchor>
    <xdr:from>
      <xdr:col>25</xdr:col>
      <xdr:colOff>112060</xdr:colOff>
      <xdr:row>16</xdr:row>
      <xdr:rowOff>0</xdr:rowOff>
    </xdr:from>
    <xdr:to>
      <xdr:col>49</xdr:col>
      <xdr:colOff>424329</xdr:colOff>
      <xdr:row>21</xdr:row>
      <xdr:rowOff>302559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7DACE34-A68D-4FA1-AE1B-9C036C2E36EA}"/>
            </a:ext>
          </a:extLst>
        </xdr:cNvPr>
        <xdr:cNvSpPr txBox="1"/>
      </xdr:nvSpPr>
      <xdr:spPr>
        <a:xfrm>
          <a:off x="7888942" y="3821206"/>
          <a:ext cx="10554446" cy="11990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登録ヘルパー等と新たに雇用した常勤のホームヘルパーの給与差額を確認できる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給与支払台帳の写し、常勤化を行った職員の氏名、採用年月日が確認できる雇用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通知書の写し等</a:t>
          </a:r>
        </a:p>
      </xdr:txBody>
    </xdr:sp>
    <xdr:clientData/>
  </xdr:twoCellAnchor>
  <xdr:twoCellAnchor>
    <xdr:from>
      <xdr:col>25</xdr:col>
      <xdr:colOff>112060</xdr:colOff>
      <xdr:row>32</xdr:row>
      <xdr:rowOff>1</xdr:rowOff>
    </xdr:from>
    <xdr:to>
      <xdr:col>49</xdr:col>
      <xdr:colOff>414804</xdr:colOff>
      <xdr:row>37</xdr:row>
      <xdr:rowOff>134472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F9240B-A7A8-44A1-A6DC-8877550D9261}"/>
            </a:ext>
          </a:extLst>
        </xdr:cNvPr>
        <xdr:cNvSpPr txBox="1"/>
      </xdr:nvSpPr>
      <xdr:spPr>
        <a:xfrm>
          <a:off x="7888942" y="6858001"/>
          <a:ext cx="10544921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事業者グループ構成法人一覧、県内訪問介護等事業所一覧、協働化、大規模化を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して取り組んだ内容とその支出額が確認できる資料の写し等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599755</xdr:colOff>
      <xdr:row>0</xdr:row>
      <xdr:rowOff>149075</xdr:rowOff>
    </xdr:from>
    <xdr:to>
      <xdr:col>6</xdr:col>
      <xdr:colOff>195448</xdr:colOff>
      <xdr:row>0</xdr:row>
      <xdr:rowOff>583415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603CF-E116-43F4-B9AB-7F9E8B7DFB31}"/>
            </a:ext>
          </a:extLst>
        </xdr:cNvPr>
        <xdr:cNvSpPr txBox="1"/>
      </xdr:nvSpPr>
      <xdr:spPr>
        <a:xfrm>
          <a:off x="3381055" y="149075"/>
          <a:ext cx="1748343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10</xdr:col>
      <xdr:colOff>296532</xdr:colOff>
      <xdr:row>11</xdr:row>
      <xdr:rowOff>0</xdr:rowOff>
    </xdr:from>
    <xdr:to>
      <xdr:col>15</xdr:col>
      <xdr:colOff>493058</xdr:colOff>
      <xdr:row>15</xdr:row>
      <xdr:rowOff>538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05089D-18FD-48EB-98FA-2DE75477E29F}"/>
            </a:ext>
          </a:extLst>
        </xdr:cNvPr>
        <xdr:cNvSpPr txBox="1"/>
      </xdr:nvSpPr>
      <xdr:spPr>
        <a:xfrm>
          <a:off x="8830932" y="2590800"/>
          <a:ext cx="4101776" cy="10578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灰色部分は３事業計画書（別紙２）シートを入力後に自動計算されます。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12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5CF160-005F-43D7-97C5-FB6DD8D074F2}"/>
            </a:ext>
          </a:extLst>
        </xdr:cNvPr>
        <xdr:cNvSpPr txBox="1"/>
      </xdr:nvSpPr>
      <xdr:spPr>
        <a:xfrm>
          <a:off x="2964180" y="53340"/>
          <a:ext cx="1643764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24</xdr:col>
      <xdr:colOff>200025</xdr:colOff>
      <xdr:row>0</xdr:row>
      <xdr:rowOff>466725</xdr:rowOff>
    </xdr:from>
    <xdr:to>
      <xdr:col>31</xdr:col>
      <xdr:colOff>414618</xdr:colOff>
      <xdr:row>3</xdr:row>
      <xdr:rowOff>77310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B13D1D-2160-435D-8F48-E0C8D43D2AFF}"/>
            </a:ext>
          </a:extLst>
        </xdr:cNvPr>
        <xdr:cNvSpPr txBox="1"/>
      </xdr:nvSpPr>
      <xdr:spPr>
        <a:xfrm>
          <a:off x="8305800" y="466725"/>
          <a:ext cx="3414993" cy="772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24</xdr:col>
      <xdr:colOff>85725</xdr:colOff>
      <xdr:row>20</xdr:row>
      <xdr:rowOff>0</xdr:rowOff>
    </xdr:from>
    <xdr:to>
      <xdr:col>47</xdr:col>
      <xdr:colOff>426720</xdr:colOff>
      <xdr:row>24</xdr:row>
      <xdr:rowOff>41115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7D581AF-E670-4735-846C-A476B2DC1135}"/>
            </a:ext>
          </a:extLst>
        </xdr:cNvPr>
        <xdr:cNvSpPr txBox="1"/>
      </xdr:nvSpPr>
      <xdr:spPr>
        <a:xfrm>
          <a:off x="8191500" y="4181475"/>
          <a:ext cx="10504170" cy="860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研修を受けた職員の氏名、研修内容、取組内容とその支出額が確認できる資料の写し等</a:t>
          </a:r>
        </a:p>
      </xdr:txBody>
    </xdr:sp>
    <xdr:clientData/>
  </xdr:twoCellAnchor>
  <xdr:twoCellAnchor>
    <xdr:from>
      <xdr:col>24</xdr:col>
      <xdr:colOff>95250</xdr:colOff>
      <xdr:row>32</xdr:row>
      <xdr:rowOff>0</xdr:rowOff>
    </xdr:from>
    <xdr:to>
      <xdr:col>47</xdr:col>
      <xdr:colOff>436245</xdr:colOff>
      <xdr:row>35</xdr:row>
      <xdr:rowOff>150495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5314716-A2A9-4BB7-9588-D93A41FF0161}"/>
            </a:ext>
          </a:extLst>
        </xdr:cNvPr>
        <xdr:cNvSpPr txBox="1"/>
      </xdr:nvSpPr>
      <xdr:spPr>
        <a:xfrm>
          <a:off x="8201025" y="6305550"/>
          <a:ext cx="10504170" cy="798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採用活動の内容とその支出額が確認できる資料の写し等</a:t>
          </a:r>
        </a:p>
      </xdr:txBody>
    </xdr:sp>
    <xdr:clientData/>
  </xdr:twoCellAnchor>
  <xdr:twoCellAnchor>
    <xdr:from>
      <xdr:col>24</xdr:col>
      <xdr:colOff>95250</xdr:colOff>
      <xdr:row>44</xdr:row>
      <xdr:rowOff>0</xdr:rowOff>
    </xdr:from>
    <xdr:to>
      <xdr:col>47</xdr:col>
      <xdr:colOff>436245</xdr:colOff>
      <xdr:row>48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6B1B1C-C42C-4D3E-9DE2-BA9F56D26AA3}"/>
            </a:ext>
          </a:extLst>
        </xdr:cNvPr>
        <xdr:cNvSpPr txBox="1"/>
      </xdr:nvSpPr>
      <xdr:spPr>
        <a:xfrm>
          <a:off x="8201025" y="8429625"/>
          <a:ext cx="1050417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同行支援を受けた職員の氏名、採用年月日が確認できる雇用通知書の写し等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19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3FC635-BCEC-4559-9817-AD8981F7DD49}"/>
            </a:ext>
          </a:extLst>
        </xdr:cNvPr>
        <xdr:cNvSpPr txBox="1"/>
      </xdr:nvSpPr>
      <xdr:spPr>
        <a:xfrm>
          <a:off x="2630805" y="53340"/>
          <a:ext cx="3424939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25</xdr:col>
      <xdr:colOff>107674</xdr:colOff>
      <xdr:row>0</xdr:row>
      <xdr:rowOff>389284</xdr:rowOff>
    </xdr:from>
    <xdr:to>
      <xdr:col>34</xdr:col>
      <xdr:colOff>192156</xdr:colOff>
      <xdr:row>2</xdr:row>
      <xdr:rowOff>76264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59D875C-3471-4149-B503-6E03ACE2D392}"/>
            </a:ext>
          </a:extLst>
        </xdr:cNvPr>
        <xdr:cNvSpPr txBox="1"/>
      </xdr:nvSpPr>
      <xdr:spPr>
        <a:xfrm>
          <a:off x="7943022" y="389284"/>
          <a:ext cx="3405808" cy="656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25</xdr:col>
      <xdr:colOff>82830</xdr:colOff>
      <xdr:row>7</xdr:row>
      <xdr:rowOff>0</xdr:rowOff>
    </xdr:from>
    <xdr:to>
      <xdr:col>50</xdr:col>
      <xdr:colOff>27254</xdr:colOff>
      <xdr:row>10</xdr:row>
      <xdr:rowOff>89204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49FB978-FCA7-4A93-9B34-FA0AD8732A77}"/>
            </a:ext>
          </a:extLst>
        </xdr:cNvPr>
        <xdr:cNvSpPr txBox="1"/>
      </xdr:nvSpPr>
      <xdr:spPr>
        <a:xfrm>
          <a:off x="7918178" y="1656522"/>
          <a:ext cx="10554446" cy="776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委託契約書の写し、事務作業を行う職員を雇用した場合は雇用通知書の写し等</a:t>
          </a:r>
        </a:p>
      </xdr:txBody>
    </xdr:sp>
    <xdr:clientData/>
  </xdr:twoCellAnchor>
  <xdr:twoCellAnchor>
    <xdr:from>
      <xdr:col>25</xdr:col>
      <xdr:colOff>82830</xdr:colOff>
      <xdr:row>16</xdr:row>
      <xdr:rowOff>1</xdr:rowOff>
    </xdr:from>
    <xdr:to>
      <xdr:col>50</xdr:col>
      <xdr:colOff>27254</xdr:colOff>
      <xdr:row>21</xdr:row>
      <xdr:rowOff>306457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F903A5-B51B-40B5-BB2E-354532CC019A}"/>
            </a:ext>
          </a:extLst>
        </xdr:cNvPr>
        <xdr:cNvSpPr txBox="1"/>
      </xdr:nvSpPr>
      <xdr:spPr>
        <a:xfrm>
          <a:off x="7918178" y="3810001"/>
          <a:ext cx="10554446" cy="1225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登録ヘルパー等と新たに雇用した常勤のホームヘルパーの給与差額を確認できる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給与支払台帳の写し、常勤化を行った職員の氏名、採用年月日が確認できる雇用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通知書の写し等</a:t>
          </a:r>
        </a:p>
      </xdr:txBody>
    </xdr:sp>
    <xdr:clientData/>
  </xdr:twoCellAnchor>
  <xdr:twoCellAnchor>
    <xdr:from>
      <xdr:col>25</xdr:col>
      <xdr:colOff>82830</xdr:colOff>
      <xdr:row>32</xdr:row>
      <xdr:rowOff>0</xdr:rowOff>
    </xdr:from>
    <xdr:to>
      <xdr:col>50</xdr:col>
      <xdr:colOff>17729</xdr:colOff>
      <xdr:row>37</xdr:row>
      <xdr:rowOff>157368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CCF6A59-8CE8-4A64-8DA7-679EBE611B19}"/>
            </a:ext>
          </a:extLst>
        </xdr:cNvPr>
        <xdr:cNvSpPr txBox="1"/>
      </xdr:nvSpPr>
      <xdr:spPr>
        <a:xfrm>
          <a:off x="7918178" y="6858000"/>
          <a:ext cx="10544921" cy="9856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事業者グループ構成法人一覧、県内訪問介護等事業所一覧、協働化、大規模化を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して取り組んだ内容とその支出額が確認できる資料の写し等</a:t>
          </a:r>
        </a:p>
      </xdr:txBody>
    </xdr:sp>
    <xdr:clientData/>
  </xdr:twoCellAnchor>
  <xdr:twoCellAnchor>
    <xdr:from>
      <xdr:col>25</xdr:col>
      <xdr:colOff>82830</xdr:colOff>
      <xdr:row>59</xdr:row>
      <xdr:rowOff>0</xdr:rowOff>
    </xdr:from>
    <xdr:to>
      <xdr:col>50</xdr:col>
      <xdr:colOff>19634</xdr:colOff>
      <xdr:row>64</xdr:row>
      <xdr:rowOff>132522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082D429-9B2E-4F3B-A3F2-875CEB82A136}"/>
            </a:ext>
          </a:extLst>
        </xdr:cNvPr>
        <xdr:cNvSpPr txBox="1"/>
      </xdr:nvSpPr>
      <xdr:spPr>
        <a:xfrm>
          <a:off x="7918178" y="11811000"/>
          <a:ext cx="10546826" cy="9690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（２）（エ）添付書類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成果品の写し（ホームページについては画面の写しなど）とその支出額が確認で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きる資料等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599755</xdr:colOff>
      <xdr:row>0</xdr:row>
      <xdr:rowOff>149075</xdr:rowOff>
    </xdr:from>
    <xdr:to>
      <xdr:col>6</xdr:col>
      <xdr:colOff>195448</xdr:colOff>
      <xdr:row>0</xdr:row>
      <xdr:rowOff>583415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B29541-ED68-49E4-9FB9-93266A9ABD10}"/>
            </a:ext>
          </a:extLst>
        </xdr:cNvPr>
        <xdr:cNvSpPr txBox="1"/>
      </xdr:nvSpPr>
      <xdr:spPr>
        <a:xfrm>
          <a:off x="3381055" y="149075"/>
          <a:ext cx="1748343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10</xdr:col>
      <xdr:colOff>296532</xdr:colOff>
      <xdr:row>11</xdr:row>
      <xdr:rowOff>0</xdr:rowOff>
    </xdr:from>
    <xdr:to>
      <xdr:col>15</xdr:col>
      <xdr:colOff>493058</xdr:colOff>
      <xdr:row>15</xdr:row>
      <xdr:rowOff>538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0EE4A1-7E0B-4778-97A0-389B93003E7B}"/>
            </a:ext>
          </a:extLst>
        </xdr:cNvPr>
        <xdr:cNvSpPr txBox="1"/>
      </xdr:nvSpPr>
      <xdr:spPr>
        <a:xfrm>
          <a:off x="8830932" y="2590800"/>
          <a:ext cx="4101776" cy="10578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灰色部分は３事業計画書（別紙２）シートを入力後に自動計算されます。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12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4DBF90-898E-41F2-8992-3DB885A4D532}"/>
            </a:ext>
          </a:extLst>
        </xdr:cNvPr>
        <xdr:cNvSpPr txBox="1"/>
      </xdr:nvSpPr>
      <xdr:spPr>
        <a:xfrm>
          <a:off x="2964180" y="53340"/>
          <a:ext cx="1643764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24</xdr:col>
      <xdr:colOff>133350</xdr:colOff>
      <xdr:row>0</xdr:row>
      <xdr:rowOff>304800</xdr:rowOff>
    </xdr:from>
    <xdr:to>
      <xdr:col>31</xdr:col>
      <xdr:colOff>347943</xdr:colOff>
      <xdr:row>2</xdr:row>
      <xdr:rowOff>105885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F6C46F-CC78-4363-A670-B2B6B24E1B38}"/>
            </a:ext>
          </a:extLst>
        </xdr:cNvPr>
        <xdr:cNvSpPr txBox="1"/>
      </xdr:nvSpPr>
      <xdr:spPr>
        <a:xfrm>
          <a:off x="8239125" y="304800"/>
          <a:ext cx="3414993" cy="772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24</xdr:col>
      <xdr:colOff>104775</xdr:colOff>
      <xdr:row>19</xdr:row>
      <xdr:rowOff>142875</xdr:rowOff>
    </xdr:from>
    <xdr:to>
      <xdr:col>47</xdr:col>
      <xdr:colOff>445770</xdr:colOff>
      <xdr:row>23</xdr:row>
      <xdr:rowOff>183990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4B5C300-1F7C-479E-8536-0BE5E6C3A80B}"/>
            </a:ext>
          </a:extLst>
        </xdr:cNvPr>
        <xdr:cNvSpPr txBox="1"/>
      </xdr:nvSpPr>
      <xdr:spPr>
        <a:xfrm>
          <a:off x="8210550" y="4133850"/>
          <a:ext cx="10504170" cy="860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研修を受けた職員の氏名、研修内容、取組内容とその支出額が確認できる資料の写し等</a:t>
          </a:r>
        </a:p>
      </xdr:txBody>
    </xdr:sp>
    <xdr:clientData/>
  </xdr:twoCellAnchor>
  <xdr:twoCellAnchor>
    <xdr:from>
      <xdr:col>24</xdr:col>
      <xdr:colOff>127635</xdr:colOff>
      <xdr:row>32</xdr:row>
      <xdr:rowOff>11430</xdr:rowOff>
    </xdr:from>
    <xdr:to>
      <xdr:col>48</xdr:col>
      <xdr:colOff>11430</xdr:colOff>
      <xdr:row>36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B786D68-AB07-40E8-A241-293ABFC25116}"/>
            </a:ext>
          </a:extLst>
        </xdr:cNvPr>
        <xdr:cNvSpPr txBox="1"/>
      </xdr:nvSpPr>
      <xdr:spPr>
        <a:xfrm>
          <a:off x="8233410" y="6316980"/>
          <a:ext cx="10504170" cy="798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採用活動の内容とその支出額が確認できる資料の写し等</a:t>
          </a:r>
        </a:p>
      </xdr:txBody>
    </xdr:sp>
    <xdr:clientData/>
  </xdr:twoCellAnchor>
  <xdr:twoCellAnchor>
    <xdr:from>
      <xdr:col>24</xdr:col>
      <xdr:colOff>142875</xdr:colOff>
      <xdr:row>44</xdr:row>
      <xdr:rowOff>1905</xdr:rowOff>
    </xdr:from>
    <xdr:to>
      <xdr:col>48</xdr:col>
      <xdr:colOff>26670</xdr:colOff>
      <xdr:row>49</xdr:row>
      <xdr:rowOff>34290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10CFB9-6A56-4D82-94FE-3761C1AD3612}"/>
            </a:ext>
          </a:extLst>
        </xdr:cNvPr>
        <xdr:cNvSpPr txBox="1"/>
      </xdr:nvSpPr>
      <xdr:spPr>
        <a:xfrm>
          <a:off x="8248650" y="8431530"/>
          <a:ext cx="10504170" cy="861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同行支援を受けた職員の氏名、採用年月日が確認できる雇用通知書の写し等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A32D-4F64-4874-92DF-F60F0E2D04F7}">
  <sheetPr codeName="Sheet1">
    <tabColor rgb="FFFFC000"/>
    <pageSetUpPr fitToPage="1"/>
  </sheetPr>
  <dimension ref="B1:Q36"/>
  <sheetViews>
    <sheetView showGridLines="0" tabSelected="1" view="pageBreakPreview" zoomScaleNormal="100" zoomScaleSheetLayoutView="100" workbookViewId="0">
      <selection activeCell="C21" sqref="C21:F21"/>
    </sheetView>
  </sheetViews>
  <sheetFormatPr defaultColWidth="8.75" defaultRowHeight="14.25" x14ac:dyDescent="0.15"/>
  <cols>
    <col min="1" max="1" width="0.875" style="114" customWidth="1"/>
    <col min="2" max="2" width="4.875" style="114" customWidth="1"/>
    <col min="3" max="3" width="5.75" style="114" customWidth="1"/>
    <col min="4" max="8" width="3.75" style="114" customWidth="1"/>
    <col min="9" max="11" width="5" style="114" customWidth="1"/>
    <col min="12" max="16" width="6.125" style="114" customWidth="1"/>
    <col min="17" max="17" width="1.5" style="114" customWidth="1"/>
    <col min="18" max="16384" width="8.75" style="114"/>
  </cols>
  <sheetData>
    <row r="1" spans="2:17" ht="21" customHeight="1" x14ac:dyDescent="0.15">
      <c r="B1" s="114" t="s">
        <v>138</v>
      </c>
    </row>
    <row r="3" spans="2:17" ht="20.25" customHeight="1" x14ac:dyDescent="0.15">
      <c r="H3" s="115"/>
      <c r="I3" s="115"/>
      <c r="K3" s="115"/>
      <c r="L3" s="115"/>
      <c r="M3" s="157" t="s">
        <v>159</v>
      </c>
      <c r="N3" s="158"/>
      <c r="O3" s="158"/>
      <c r="P3" s="158"/>
    </row>
    <row r="4" spans="2:17" ht="20.25" customHeight="1" x14ac:dyDescent="0.15">
      <c r="K4" s="115"/>
      <c r="O4" s="115"/>
    </row>
    <row r="5" spans="2:17" ht="20.25" customHeight="1" x14ac:dyDescent="0.15">
      <c r="B5" s="117" t="s">
        <v>116</v>
      </c>
      <c r="C5" s="117"/>
      <c r="D5" s="117"/>
      <c r="E5" s="117"/>
    </row>
    <row r="6" spans="2:17" ht="20.25" customHeight="1" x14ac:dyDescent="0.15"/>
    <row r="7" spans="2:17" ht="20.25" customHeight="1" x14ac:dyDescent="0.15">
      <c r="F7" s="159"/>
      <c r="G7" s="160"/>
      <c r="H7" s="118"/>
      <c r="I7" s="159" t="s">
        <v>117</v>
      </c>
      <c r="J7" s="160"/>
      <c r="K7" s="160"/>
      <c r="L7" s="161"/>
      <c r="M7" s="162"/>
      <c r="N7" s="162"/>
      <c r="O7" s="162"/>
      <c r="P7" s="162"/>
    </row>
    <row r="8" spans="2:17" ht="20.25" customHeight="1" x14ac:dyDescent="0.15">
      <c r="F8" s="159"/>
      <c r="G8" s="160"/>
      <c r="H8" s="118"/>
      <c r="I8" s="159" t="s">
        <v>118</v>
      </c>
      <c r="J8" s="160"/>
      <c r="K8" s="160"/>
      <c r="L8" s="161"/>
      <c r="M8" s="162"/>
      <c r="N8" s="162"/>
      <c r="O8" s="162"/>
      <c r="P8" s="162"/>
    </row>
    <row r="9" spans="2:17" ht="20.25" customHeight="1" x14ac:dyDescent="0.15">
      <c r="F9" s="159"/>
      <c r="G9" s="160"/>
      <c r="H9" s="119"/>
      <c r="I9" s="159" t="s">
        <v>119</v>
      </c>
      <c r="J9" s="160"/>
      <c r="K9" s="163"/>
      <c r="L9" s="161"/>
      <c r="M9" s="161"/>
      <c r="N9" s="161"/>
      <c r="O9" s="161"/>
      <c r="P9" s="161"/>
    </row>
    <row r="11" spans="2:17" s="120" customFormat="1" ht="95.25" customHeight="1" x14ac:dyDescent="0.15">
      <c r="B11" s="164" t="s">
        <v>162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</row>
    <row r="12" spans="2:17" ht="20.25" customHeight="1" x14ac:dyDescent="0.15">
      <c r="B12" s="165" t="s">
        <v>1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21"/>
    </row>
    <row r="13" spans="2:17" ht="20.25" customHeight="1" x14ac:dyDescent="0.15"/>
    <row r="14" spans="2:17" ht="21" customHeight="1" x14ac:dyDescent="0.15">
      <c r="B14" s="114" t="s">
        <v>120</v>
      </c>
    </row>
    <row r="15" spans="2:17" ht="21" customHeight="1" x14ac:dyDescent="0.15">
      <c r="C15" s="114" t="s">
        <v>121</v>
      </c>
      <c r="D15" s="116"/>
      <c r="E15" s="114" t="s">
        <v>38</v>
      </c>
      <c r="F15" s="116"/>
      <c r="G15" s="114" t="s">
        <v>122</v>
      </c>
      <c r="H15" s="116"/>
      <c r="I15" s="114" t="s">
        <v>40</v>
      </c>
      <c r="J15" s="165" t="s">
        <v>123</v>
      </c>
      <c r="K15" s="166"/>
      <c r="L15" s="166"/>
      <c r="M15" s="166"/>
      <c r="N15" s="167"/>
      <c r="O15" s="167"/>
      <c r="P15" s="114" t="s">
        <v>124</v>
      </c>
    </row>
    <row r="16" spans="2:17" ht="21" customHeight="1" x14ac:dyDescent="0.15"/>
    <row r="17" spans="2:16" ht="21" customHeight="1" x14ac:dyDescent="0.15">
      <c r="B17" s="114" t="s">
        <v>125</v>
      </c>
    </row>
    <row r="18" spans="2:16" ht="21" customHeight="1" x14ac:dyDescent="0.15">
      <c r="C18" s="168"/>
      <c r="D18" s="169"/>
      <c r="E18" s="169"/>
      <c r="F18" s="169"/>
      <c r="G18" s="114" t="s">
        <v>21</v>
      </c>
    </row>
    <row r="19" spans="2:16" ht="21" customHeight="1" x14ac:dyDescent="0.15"/>
    <row r="20" spans="2:16" ht="21" customHeight="1" x14ac:dyDescent="0.15">
      <c r="B20" s="114" t="s">
        <v>126</v>
      </c>
    </row>
    <row r="21" spans="2:16" ht="21" customHeight="1" x14ac:dyDescent="0.15">
      <c r="C21" s="170">
        <f>IFERROR(SUM(
    '２所要額精算書（別紙１）1'!E55,
    '２所要額精算書（別紙１）2'!E55,
    '２所要額精算書（別紙１）3'!E55,
    '２所要額精算書（別紙１）4'!E55,
    '２所要額精算書（別紙１）5'!E55
),"")</f>
        <v>0</v>
      </c>
      <c r="D21" s="171"/>
      <c r="E21" s="171"/>
      <c r="F21" s="171"/>
      <c r="G21" s="114" t="s">
        <v>21</v>
      </c>
    </row>
    <row r="22" spans="2:16" ht="21" customHeight="1" x14ac:dyDescent="0.15"/>
    <row r="23" spans="2:16" ht="21" customHeight="1" x14ac:dyDescent="0.15">
      <c r="B23" s="122" t="s">
        <v>127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</row>
    <row r="24" spans="2:16" ht="21" customHeight="1" x14ac:dyDescent="0.15">
      <c r="B24" s="122"/>
      <c r="C24" s="174" t="s">
        <v>134</v>
      </c>
      <c r="D24" s="175"/>
      <c r="E24" s="175"/>
      <c r="F24" s="175"/>
      <c r="G24" s="175"/>
      <c r="H24" s="175"/>
      <c r="I24" s="175"/>
      <c r="J24" s="175"/>
      <c r="K24" s="175"/>
      <c r="L24" s="122"/>
      <c r="M24" s="122"/>
      <c r="N24" s="122"/>
      <c r="O24" s="122"/>
      <c r="P24" s="122"/>
    </row>
    <row r="25" spans="2:16" ht="21" customHeight="1" x14ac:dyDescent="0.15">
      <c r="B25" s="122"/>
      <c r="C25" s="174" t="s">
        <v>135</v>
      </c>
      <c r="D25" s="175"/>
      <c r="E25" s="175"/>
      <c r="F25" s="175"/>
      <c r="G25" s="175"/>
      <c r="H25" s="175"/>
      <c r="I25" s="175"/>
      <c r="J25" s="175"/>
      <c r="K25" s="175"/>
      <c r="L25" s="122"/>
      <c r="M25" s="122"/>
      <c r="N25" s="122"/>
      <c r="O25" s="122"/>
      <c r="P25" s="122"/>
    </row>
    <row r="26" spans="2:16" ht="21" customHeight="1" x14ac:dyDescent="0.15">
      <c r="B26" s="122"/>
      <c r="C26" s="174" t="s">
        <v>136</v>
      </c>
      <c r="D26" s="175"/>
      <c r="E26" s="175"/>
      <c r="F26" s="175"/>
      <c r="G26" s="175"/>
      <c r="H26" s="175"/>
      <c r="I26" s="175"/>
      <c r="J26" s="175"/>
      <c r="K26" s="175"/>
      <c r="L26" s="122"/>
      <c r="M26" s="122"/>
      <c r="N26" s="122"/>
      <c r="O26" s="122"/>
      <c r="P26" s="122"/>
    </row>
    <row r="27" spans="2:16" ht="21" customHeight="1" x14ac:dyDescent="0.15">
      <c r="B27" s="122"/>
      <c r="C27" s="176" t="s">
        <v>137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</row>
    <row r="28" spans="2:16" ht="21" customHeight="1" x14ac:dyDescent="0.15"/>
    <row r="29" spans="2:16" ht="21" customHeight="1" x14ac:dyDescent="0.15">
      <c r="B29" s="114" t="s">
        <v>128</v>
      </c>
    </row>
    <row r="30" spans="2:16" ht="21" customHeight="1" x14ac:dyDescent="0.15">
      <c r="C30" s="114" t="s">
        <v>121</v>
      </c>
      <c r="D30" s="116"/>
      <c r="E30" s="114" t="s">
        <v>38</v>
      </c>
      <c r="F30" s="116"/>
      <c r="G30" s="114" t="s">
        <v>122</v>
      </c>
      <c r="H30" s="116"/>
      <c r="I30" s="114" t="s">
        <v>40</v>
      </c>
      <c r="J30" s="180"/>
      <c r="K30" s="181"/>
      <c r="L30" s="181"/>
      <c r="M30" s="181"/>
      <c r="N30" s="163"/>
      <c r="O30" s="163"/>
    </row>
    <row r="31" spans="2:16" ht="8.25" customHeight="1" x14ac:dyDescent="0.15">
      <c r="I31" s="182"/>
      <c r="J31" s="182"/>
      <c r="K31" s="182"/>
      <c r="L31" s="182"/>
      <c r="M31" s="182"/>
      <c r="N31" s="182"/>
      <c r="O31" s="182"/>
      <c r="P31" s="182"/>
    </row>
    <row r="32" spans="2:16" ht="21" customHeight="1" x14ac:dyDescent="0.15"/>
    <row r="33" spans="2:12" s="45" customFormat="1" ht="21" customHeight="1" x14ac:dyDescent="0.15">
      <c r="B33" s="45" t="s">
        <v>129</v>
      </c>
    </row>
    <row r="34" spans="2:12" s="45" customFormat="1" ht="21" customHeight="1" x14ac:dyDescent="0.15">
      <c r="B34" s="45" t="s">
        <v>130</v>
      </c>
      <c r="G34" s="177"/>
      <c r="H34" s="178"/>
      <c r="I34" s="178"/>
      <c r="J34" s="177"/>
      <c r="K34" s="179"/>
      <c r="L34" s="179"/>
    </row>
    <row r="35" spans="2:12" s="45" customFormat="1" ht="21" customHeight="1" x14ac:dyDescent="0.15">
      <c r="B35" s="45" t="s">
        <v>131</v>
      </c>
      <c r="G35" s="177"/>
      <c r="H35" s="178"/>
      <c r="I35" s="178"/>
      <c r="J35" s="177"/>
      <c r="K35" s="179"/>
      <c r="L35" s="179"/>
    </row>
    <row r="36" spans="2:12" s="45" customFormat="1" ht="21" customHeight="1" x14ac:dyDescent="0.15">
      <c r="B36" s="45" t="s">
        <v>132</v>
      </c>
      <c r="G36" s="172"/>
      <c r="H36" s="172"/>
      <c r="I36" s="172"/>
      <c r="J36" s="173"/>
      <c r="K36" s="173"/>
      <c r="L36" s="173"/>
    </row>
  </sheetData>
  <sheetProtection algorithmName="SHA-512" hashValue="7UwRKf/OY+GdHQvcUqyy2E+aBtQ1icXGJUnwJZ6l+FhbekhpWaWXLdNRuRtpo2nE/2py4HwFZgi9UooeS2quYA==" saltValue="W3/NP8LN2AGx6gvlDF4tug==" spinCount="100000" sheet="1" objects="1" scenarios="1"/>
  <mergeCells count="28">
    <mergeCell ref="J15:M15"/>
    <mergeCell ref="N15:O15"/>
    <mergeCell ref="C18:F18"/>
    <mergeCell ref="C21:F21"/>
    <mergeCell ref="G36:L36"/>
    <mergeCell ref="C24:K24"/>
    <mergeCell ref="C25:K25"/>
    <mergeCell ref="C26:K26"/>
    <mergeCell ref="C27:P27"/>
    <mergeCell ref="G34:I34"/>
    <mergeCell ref="J34:L34"/>
    <mergeCell ref="G35:I35"/>
    <mergeCell ref="J35:L35"/>
    <mergeCell ref="J30:M30"/>
    <mergeCell ref="I31:P31"/>
    <mergeCell ref="N30:O30"/>
    <mergeCell ref="F9:G9"/>
    <mergeCell ref="I9:K9"/>
    <mergeCell ref="B11:P11"/>
    <mergeCell ref="L9:P9"/>
    <mergeCell ref="B12:P12"/>
    <mergeCell ref="M3:P3"/>
    <mergeCell ref="F7:G7"/>
    <mergeCell ref="I7:K7"/>
    <mergeCell ref="L7:P7"/>
    <mergeCell ref="F8:G8"/>
    <mergeCell ref="I8:K8"/>
    <mergeCell ref="L8:P8"/>
  </mergeCells>
  <phoneticPr fontId="1"/>
  <dataValidations count="4">
    <dataValidation type="list" allowBlank="1" showInputMessage="1" showErrorMessage="1" sqref="M28:O28 M37:O37" xr:uid="{D47F85A7-0896-41B5-9897-DF6C5065BA5E}">
      <formula1>"　,○"</formula1>
    </dataValidation>
    <dataValidation imeMode="disabled" allowBlank="1" showInputMessage="1" showErrorMessage="1" sqref="L34:AF34 G13 I13:M13 W16:AF16 W19:AF19 H19:Q19 H16:Q16 L35" xr:uid="{48338AD4-5B63-4759-A6CA-8C57217F6FA6}"/>
    <dataValidation imeMode="fullKatakana" allowBlank="1" showErrorMessage="1" sqref="F35 M35:AF35" xr:uid="{3FEC740B-0540-4698-B78C-2E995EEB25C8}"/>
    <dataValidation allowBlank="1" showErrorMessage="1" sqref="F36:AF36" xr:uid="{2BAE8CC7-8C81-46C7-82E4-562646C30417}"/>
  </dataValidations>
  <printOptions verticalCentered="1"/>
  <pageMargins left="0.70866141732283472" right="0.19685039370078741" top="0.55118110236220474" bottom="0.55118110236220474" header="0.31496062992125984" footer="0.31496062992125984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5674-29B1-4CCC-B1C6-DE02F0B10087}">
  <sheetPr>
    <tabColor rgb="FFC7E0E9"/>
  </sheetPr>
  <dimension ref="A1:DV84"/>
  <sheetViews>
    <sheetView showZeros="0" view="pageBreakPreview" topLeftCell="A10" zoomScaleNormal="100" zoomScaleSheetLayoutView="100" workbookViewId="0">
      <selection activeCell="D42" sqref="D42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6" style="45" customWidth="1"/>
    <col min="5" max="5" width="4.25" style="45" customWidth="1"/>
    <col min="6" max="7" width="4.75" style="45" customWidth="1"/>
    <col min="8" max="8" width="2.75" style="45" customWidth="1"/>
    <col min="9" max="9" width="4.875" style="45" customWidth="1"/>
    <col min="10" max="12" width="3.875" style="45" customWidth="1"/>
    <col min="13" max="13" width="2.125" style="45" customWidth="1"/>
    <col min="14" max="15" width="4.75" style="45" customWidth="1"/>
    <col min="16" max="16" width="2.375" style="45" customWidth="1"/>
    <col min="17" max="20" width="3.875" style="45" customWidth="1"/>
    <col min="21" max="21" width="6" style="45"/>
    <col min="22" max="22" width="4.875" style="45" customWidth="1"/>
    <col min="23" max="23" width="2.75" style="45" customWidth="1"/>
    <col min="24" max="24" width="2.875" style="45" customWidth="1"/>
    <col min="25" max="25" width="3.125" style="45" customWidth="1"/>
    <col min="26" max="26" width="2.375" style="45" customWidth="1"/>
    <col min="27" max="32" width="6" style="45"/>
    <col min="33" max="33" width="5.375" style="45" customWidth="1"/>
    <col min="34" max="34" width="6" style="45" hidden="1" customWidth="1"/>
    <col min="35" max="16384" width="6" style="45"/>
  </cols>
  <sheetData>
    <row r="1" spans="1:126" s="78" customFormat="1" ht="61.9" customHeight="1" x14ac:dyDescent="0.15"/>
    <row r="2" spans="1:126" ht="15" customHeight="1" x14ac:dyDescent="0.15">
      <c r="A2" s="79" t="s">
        <v>29</v>
      </c>
      <c r="AH2" s="81" t="s">
        <v>56</v>
      </c>
    </row>
    <row r="3" spans="1:126" ht="9" customHeight="1" x14ac:dyDescent="0.15">
      <c r="C3" s="65"/>
      <c r="D3" s="66"/>
      <c r="E3" s="65"/>
      <c r="F3" s="66"/>
      <c r="G3" s="65"/>
      <c r="H3" s="65"/>
      <c r="AH3" s="81"/>
    </row>
    <row r="4" spans="1:126" ht="6" customHeight="1" x14ac:dyDescent="0.15">
      <c r="B4" s="67"/>
      <c r="C4" s="68"/>
      <c r="D4" s="68"/>
      <c r="E4" s="68"/>
      <c r="F4" s="68"/>
      <c r="G4" s="68"/>
      <c r="H4" s="68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/>
      <c r="Y4" s="43"/>
    </row>
    <row r="5" spans="1:126" ht="15" customHeight="1" x14ac:dyDescent="0.15">
      <c r="B5" s="71" t="s">
        <v>22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4"/>
      <c r="Y5" s="43"/>
    </row>
    <row r="6" spans="1:126" ht="9" customHeight="1" x14ac:dyDescent="0.1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57"/>
      <c r="Y6" s="43"/>
    </row>
    <row r="7" spans="1:126" ht="15" customHeight="1" x14ac:dyDescent="0.15">
      <c r="B7" s="75" t="str">
        <f>'２所要額精算書（別紙１）3'!B30</f>
        <v/>
      </c>
      <c r="C7" s="143" t="s">
        <v>57</v>
      </c>
      <c r="D7" s="58"/>
      <c r="E7" s="54"/>
      <c r="F7" s="58"/>
      <c r="G7" s="54"/>
      <c r="H7" s="5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4"/>
      <c r="Y7" s="43"/>
    </row>
    <row r="8" spans="1:126" ht="8.25" customHeight="1" x14ac:dyDescent="0.15">
      <c r="B8" s="41"/>
      <c r="C8" s="151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4"/>
      <c r="Y8" s="43"/>
    </row>
    <row r="9" spans="1:126" s="82" customFormat="1" ht="22.5" customHeight="1" x14ac:dyDescent="0.15">
      <c r="B9" s="138" t="s">
        <v>58</v>
      </c>
      <c r="C9" s="139"/>
      <c r="D9" s="139"/>
      <c r="E9" s="139"/>
      <c r="F9" s="139"/>
      <c r="G9" s="131" t="s">
        <v>0</v>
      </c>
      <c r="H9" s="132"/>
      <c r="I9" s="131" t="s">
        <v>38</v>
      </c>
      <c r="J9" s="132"/>
      <c r="K9" s="131" t="s">
        <v>39</v>
      </c>
      <c r="L9" s="132"/>
      <c r="M9" s="131" t="s">
        <v>40</v>
      </c>
      <c r="N9" s="131" t="s">
        <v>41</v>
      </c>
      <c r="O9" s="131" t="s">
        <v>0</v>
      </c>
      <c r="P9" s="132"/>
      <c r="Q9" s="131" t="s">
        <v>38</v>
      </c>
      <c r="R9" s="132"/>
      <c r="S9" s="131" t="s">
        <v>39</v>
      </c>
      <c r="T9" s="132"/>
      <c r="U9" s="131" t="s">
        <v>40</v>
      </c>
      <c r="V9" s="133"/>
      <c r="W9" s="133"/>
      <c r="X9" s="134"/>
      <c r="DV9" s="82" t="s">
        <v>59</v>
      </c>
    </row>
    <row r="10" spans="1:126" s="82" customFormat="1" ht="22.5" customHeight="1" x14ac:dyDescent="0.15">
      <c r="B10" s="140" t="s">
        <v>146</v>
      </c>
      <c r="C10" s="139"/>
      <c r="D10" s="141"/>
      <c r="E10" s="141"/>
      <c r="F10" s="141"/>
      <c r="G10" s="135"/>
      <c r="H10" s="135"/>
      <c r="I10" s="135"/>
      <c r="J10" s="135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5"/>
      <c r="X10" s="137"/>
      <c r="DV10" s="82" t="s">
        <v>60</v>
      </c>
    </row>
    <row r="11" spans="1:126" s="82" customFormat="1" ht="22.5" customHeight="1" x14ac:dyDescent="0.15">
      <c r="B11" s="140" t="s">
        <v>61</v>
      </c>
      <c r="C11" s="142"/>
      <c r="D11" s="139" t="s">
        <v>147</v>
      </c>
      <c r="E11" s="141"/>
      <c r="F11" s="141"/>
      <c r="G11" s="135"/>
      <c r="H11" s="135"/>
      <c r="I11" s="135"/>
      <c r="J11" s="135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5"/>
      <c r="X11" s="137"/>
      <c r="DV11" s="82" t="s">
        <v>0</v>
      </c>
    </row>
    <row r="12" spans="1:126" s="82" customFormat="1" ht="22.5" customHeight="1" x14ac:dyDescent="0.15">
      <c r="B12" s="138"/>
      <c r="C12" s="142"/>
      <c r="D12" s="139" t="s">
        <v>148</v>
      </c>
      <c r="E12" s="139"/>
      <c r="F12" s="139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6"/>
      <c r="T12" s="136"/>
      <c r="U12" s="136"/>
      <c r="V12" s="136"/>
      <c r="W12" s="136"/>
      <c r="X12" s="134"/>
    </row>
    <row r="13" spans="1:126" s="82" customFormat="1" ht="22.5" customHeight="1" x14ac:dyDescent="0.15">
      <c r="B13" s="138" t="s">
        <v>149</v>
      </c>
      <c r="C13" s="139"/>
      <c r="D13" s="139"/>
      <c r="E13" s="139"/>
      <c r="F13" s="139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6"/>
      <c r="T13" s="136"/>
      <c r="U13" s="136"/>
      <c r="V13" s="136"/>
      <c r="W13" s="136"/>
      <c r="X13" s="134"/>
    </row>
    <row r="14" spans="1:126" s="82" customFormat="1" ht="22.5" customHeight="1" x14ac:dyDescent="0.15">
      <c r="B14" s="138" t="s">
        <v>62</v>
      </c>
      <c r="C14" s="139"/>
      <c r="D14" s="139"/>
      <c r="E14" s="141"/>
      <c r="F14" s="141"/>
      <c r="G14" s="131" t="s">
        <v>0</v>
      </c>
      <c r="H14" s="132"/>
      <c r="I14" s="131" t="s">
        <v>38</v>
      </c>
      <c r="J14" s="132"/>
      <c r="K14" s="131" t="s">
        <v>39</v>
      </c>
      <c r="L14" s="132"/>
      <c r="M14" s="131" t="s">
        <v>40</v>
      </c>
      <c r="N14" s="131" t="s">
        <v>41</v>
      </c>
      <c r="O14" s="130" t="s">
        <v>0</v>
      </c>
      <c r="P14" s="132"/>
      <c r="Q14" s="131" t="s">
        <v>38</v>
      </c>
      <c r="R14" s="132"/>
      <c r="S14" s="131" t="s">
        <v>39</v>
      </c>
      <c r="T14" s="132"/>
      <c r="U14" s="131" t="s">
        <v>40</v>
      </c>
      <c r="V14" s="133"/>
      <c r="W14" s="133"/>
      <c r="X14" s="134"/>
    </row>
    <row r="15" spans="1:126" ht="9" customHeight="1" x14ac:dyDescent="0.15">
      <c r="B15" s="7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X15" s="83"/>
      <c r="Y15" s="43"/>
    </row>
    <row r="16" spans="1:126" ht="15" customHeight="1" x14ac:dyDescent="0.15">
      <c r="B16" s="59" t="str">
        <f>'２所要額精算書（別紙１）3'!B34</f>
        <v/>
      </c>
      <c r="C16" s="60" t="s">
        <v>165</v>
      </c>
      <c r="D16" s="58"/>
      <c r="E16" s="54"/>
      <c r="F16" s="58"/>
      <c r="G16" s="54"/>
      <c r="H16" s="5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X16" s="83"/>
      <c r="Y16" s="43"/>
    </row>
    <row r="17" spans="2:30" ht="8.25" customHeight="1" x14ac:dyDescent="0.15">
      <c r="B17" s="41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7"/>
      <c r="Y17" s="43"/>
    </row>
    <row r="18" spans="2:30" ht="18" customHeight="1" x14ac:dyDescent="0.15">
      <c r="B18" s="41" t="s">
        <v>37</v>
      </c>
      <c r="C18" s="43"/>
      <c r="D18" s="43"/>
      <c r="E18" s="43"/>
      <c r="G18" s="43" t="s">
        <v>0</v>
      </c>
      <c r="H18" s="1"/>
      <c r="I18" s="43" t="s">
        <v>38</v>
      </c>
      <c r="J18" s="1"/>
      <c r="K18" s="43" t="s">
        <v>39</v>
      </c>
      <c r="L18" s="1"/>
      <c r="M18" s="43" t="s">
        <v>40</v>
      </c>
      <c r="N18" s="54" t="s">
        <v>41</v>
      </c>
      <c r="O18" s="54" t="s">
        <v>0</v>
      </c>
      <c r="P18" s="1"/>
      <c r="Q18" s="43" t="s">
        <v>38</v>
      </c>
      <c r="R18" s="1"/>
      <c r="S18" s="43" t="s">
        <v>39</v>
      </c>
      <c r="T18" s="1"/>
      <c r="U18" s="43" t="s">
        <v>40</v>
      </c>
      <c r="X18" s="83"/>
      <c r="Y18" s="43"/>
    </row>
    <row r="19" spans="2:30" ht="15" customHeight="1" x14ac:dyDescent="0.15">
      <c r="B19" s="41" t="s">
        <v>150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3"/>
    </row>
    <row r="20" spans="2:30" ht="15" customHeight="1" x14ac:dyDescent="0.15">
      <c r="B20" s="41"/>
      <c r="C20" s="197">
        <f>COUNTA(D23:D27)</f>
        <v>0</v>
      </c>
      <c r="D20" s="198"/>
      <c r="E20" s="41" t="s">
        <v>46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3"/>
    </row>
    <row r="21" spans="2:30" ht="15" customHeight="1" x14ac:dyDescent="0.15">
      <c r="B21" s="41" t="s">
        <v>151</v>
      </c>
      <c r="C21" s="54"/>
      <c r="D21" s="54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3"/>
    </row>
    <row r="22" spans="2:30" ht="27.6" customHeight="1" x14ac:dyDescent="0.15">
      <c r="B22" s="41"/>
      <c r="C22" s="125" t="s">
        <v>47</v>
      </c>
      <c r="D22" s="125" t="s">
        <v>48</v>
      </c>
      <c r="E22" s="256" t="s">
        <v>49</v>
      </c>
      <c r="F22" s="256"/>
      <c r="G22" s="256"/>
      <c r="H22" s="256"/>
      <c r="I22" s="256"/>
      <c r="J22" s="256"/>
      <c r="K22" s="257"/>
      <c r="L22" s="257" t="s">
        <v>63</v>
      </c>
      <c r="M22" s="258"/>
      <c r="N22" s="258"/>
      <c r="O22" s="258"/>
      <c r="P22" s="258"/>
      <c r="Q22" s="258"/>
      <c r="R22" s="259"/>
      <c r="S22" s="260" t="s">
        <v>64</v>
      </c>
      <c r="T22" s="261"/>
      <c r="U22" s="262" t="s">
        <v>152</v>
      </c>
      <c r="V22" s="263"/>
      <c r="W22" s="264"/>
      <c r="X22" s="44"/>
      <c r="Y22" s="43"/>
      <c r="AD22" s="61"/>
    </row>
    <row r="23" spans="2:30" ht="15" customHeight="1" x14ac:dyDescent="0.15">
      <c r="B23" s="41"/>
      <c r="C23" s="123">
        <f>COUNTA(D23)</f>
        <v>0</v>
      </c>
      <c r="D23" s="145"/>
      <c r="E23" s="145"/>
      <c r="F23" s="127"/>
      <c r="G23" s="125" t="s">
        <v>38</v>
      </c>
      <c r="H23" s="127"/>
      <c r="I23" s="125" t="s">
        <v>39</v>
      </c>
      <c r="J23" s="127"/>
      <c r="K23" s="144" t="s">
        <v>40</v>
      </c>
      <c r="L23" s="146" t="s">
        <v>0</v>
      </c>
      <c r="M23" s="127"/>
      <c r="N23" s="125" t="s">
        <v>38</v>
      </c>
      <c r="O23" s="127"/>
      <c r="P23" s="125" t="s">
        <v>39</v>
      </c>
      <c r="Q23" s="127"/>
      <c r="R23" s="144" t="s">
        <v>40</v>
      </c>
      <c r="S23" s="147"/>
      <c r="T23" s="148" t="s">
        <v>66</v>
      </c>
      <c r="U23" s="253"/>
      <c r="V23" s="254"/>
      <c r="W23" s="255"/>
      <c r="X23" s="44"/>
      <c r="Y23" s="43"/>
      <c r="AD23" s="61"/>
    </row>
    <row r="24" spans="2:30" ht="15" customHeight="1" x14ac:dyDescent="0.15">
      <c r="B24" s="41"/>
      <c r="C24" s="123" t="str">
        <f>IF(D24="","",COUNTA(D$23:D24))</f>
        <v/>
      </c>
      <c r="D24" s="145"/>
      <c r="E24" s="145"/>
      <c r="F24" s="127"/>
      <c r="G24" s="125" t="s">
        <v>38</v>
      </c>
      <c r="H24" s="127"/>
      <c r="I24" s="125" t="s">
        <v>39</v>
      </c>
      <c r="J24" s="127"/>
      <c r="K24" s="144" t="s">
        <v>40</v>
      </c>
      <c r="L24" s="146" t="s">
        <v>0</v>
      </c>
      <c r="M24" s="127"/>
      <c r="N24" s="125" t="s">
        <v>38</v>
      </c>
      <c r="O24" s="127"/>
      <c r="P24" s="125" t="s">
        <v>39</v>
      </c>
      <c r="Q24" s="127"/>
      <c r="R24" s="144" t="s">
        <v>40</v>
      </c>
      <c r="S24" s="147"/>
      <c r="T24" s="148" t="s">
        <v>66</v>
      </c>
      <c r="U24" s="253"/>
      <c r="V24" s="254"/>
      <c r="W24" s="255"/>
      <c r="X24" s="44"/>
      <c r="Y24" s="43"/>
    </row>
    <row r="25" spans="2:30" ht="15" customHeight="1" x14ac:dyDescent="0.15">
      <c r="B25" s="41"/>
      <c r="C25" s="123" t="str">
        <f>IF(D25="","",COUNTA(D$23:D25))</f>
        <v/>
      </c>
      <c r="D25" s="145"/>
      <c r="E25" s="145"/>
      <c r="F25" s="127"/>
      <c r="G25" s="125" t="s">
        <v>38</v>
      </c>
      <c r="H25" s="127"/>
      <c r="I25" s="125" t="s">
        <v>39</v>
      </c>
      <c r="J25" s="127"/>
      <c r="K25" s="144" t="s">
        <v>40</v>
      </c>
      <c r="L25" s="146" t="s">
        <v>0</v>
      </c>
      <c r="M25" s="127"/>
      <c r="N25" s="125" t="s">
        <v>38</v>
      </c>
      <c r="O25" s="127"/>
      <c r="P25" s="125" t="s">
        <v>39</v>
      </c>
      <c r="Q25" s="127"/>
      <c r="R25" s="144" t="s">
        <v>40</v>
      </c>
      <c r="S25" s="147"/>
      <c r="T25" s="148" t="s">
        <v>66</v>
      </c>
      <c r="U25" s="253"/>
      <c r="V25" s="254"/>
      <c r="W25" s="255"/>
      <c r="X25" s="44"/>
      <c r="Y25" s="43"/>
    </row>
    <row r="26" spans="2:30" ht="15" customHeight="1" x14ac:dyDescent="0.15">
      <c r="B26" s="41"/>
      <c r="C26" s="123" t="str">
        <f>IF(D26="","",COUNTA(D$23:D26))</f>
        <v/>
      </c>
      <c r="D26" s="145"/>
      <c r="E26" s="145"/>
      <c r="F26" s="127"/>
      <c r="G26" s="125" t="s">
        <v>38</v>
      </c>
      <c r="H26" s="127"/>
      <c r="I26" s="125" t="s">
        <v>39</v>
      </c>
      <c r="J26" s="127"/>
      <c r="K26" s="144" t="s">
        <v>40</v>
      </c>
      <c r="L26" s="146" t="s">
        <v>0</v>
      </c>
      <c r="M26" s="127"/>
      <c r="N26" s="125" t="s">
        <v>38</v>
      </c>
      <c r="O26" s="127"/>
      <c r="P26" s="125" t="s">
        <v>39</v>
      </c>
      <c r="Q26" s="127"/>
      <c r="R26" s="144" t="s">
        <v>40</v>
      </c>
      <c r="S26" s="147"/>
      <c r="T26" s="148" t="s">
        <v>66</v>
      </c>
      <c r="U26" s="253"/>
      <c r="V26" s="254"/>
      <c r="W26" s="255"/>
      <c r="X26" s="44"/>
      <c r="Y26" s="43"/>
    </row>
    <row r="27" spans="2:30" ht="15" customHeight="1" x14ac:dyDescent="0.15">
      <c r="B27" s="41"/>
      <c r="C27" s="123" t="str">
        <f>IF(D27="","",COUNTA(D$23:D27))</f>
        <v/>
      </c>
      <c r="D27" s="145"/>
      <c r="E27" s="145"/>
      <c r="F27" s="127"/>
      <c r="G27" s="125" t="s">
        <v>38</v>
      </c>
      <c r="H27" s="127"/>
      <c r="I27" s="125" t="s">
        <v>39</v>
      </c>
      <c r="J27" s="127"/>
      <c r="K27" s="144" t="s">
        <v>40</v>
      </c>
      <c r="L27" s="146" t="s">
        <v>0</v>
      </c>
      <c r="M27" s="127"/>
      <c r="N27" s="125" t="s">
        <v>38</v>
      </c>
      <c r="O27" s="127"/>
      <c r="P27" s="125" t="s">
        <v>39</v>
      </c>
      <c r="Q27" s="127"/>
      <c r="R27" s="144" t="s">
        <v>40</v>
      </c>
      <c r="S27" s="147"/>
      <c r="T27" s="148" t="s">
        <v>66</v>
      </c>
      <c r="U27" s="253"/>
      <c r="V27" s="254"/>
      <c r="W27" s="255"/>
      <c r="X27" s="44"/>
      <c r="Y27" s="43"/>
      <c r="AA27" s="61" t="s">
        <v>158</v>
      </c>
    </row>
    <row r="28" spans="2:30" ht="15" customHeight="1" x14ac:dyDescent="0.15">
      <c r="B28" s="41"/>
      <c r="C28" s="188" t="s">
        <v>53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90"/>
      <c r="S28" s="84">
        <f>SUM(S23:T27)</f>
        <v>0</v>
      </c>
      <c r="T28" s="129" t="s">
        <v>66</v>
      </c>
      <c r="U28" s="265">
        <f>SUM(U23:W27)</f>
        <v>0</v>
      </c>
      <c r="V28" s="266"/>
      <c r="W28" s="267"/>
      <c r="X28" s="44"/>
      <c r="Y28" s="43"/>
    </row>
    <row r="29" spans="2:30" ht="15" customHeight="1" x14ac:dyDescent="0.15">
      <c r="B29" s="41"/>
      <c r="C29" s="85" t="s">
        <v>67</v>
      </c>
      <c r="D29" s="54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4"/>
      <c r="Y29" s="43"/>
    </row>
    <row r="30" spans="2:30" ht="15" customHeight="1" x14ac:dyDescent="0.15">
      <c r="B30" s="55"/>
      <c r="C30" s="73"/>
      <c r="D30" s="86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57"/>
      <c r="Y30" s="43"/>
    </row>
    <row r="31" spans="2:30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3"/>
    </row>
    <row r="32" spans="2:30" ht="15" customHeight="1" x14ac:dyDescent="0.15">
      <c r="B32" s="75" t="str">
        <f>'２所要額精算書（別紙１）3'!B44</f>
        <v/>
      </c>
      <c r="C32" s="60" t="s">
        <v>68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3"/>
    </row>
    <row r="33" spans="2:25" ht="8.25" customHeight="1" x14ac:dyDescent="0.15">
      <c r="B33" s="41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7"/>
      <c r="Y33" s="43"/>
    </row>
    <row r="34" spans="2:25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X34" s="44"/>
      <c r="Y34" s="43"/>
    </row>
    <row r="35" spans="2:25" ht="18" customHeight="1" x14ac:dyDescent="0.15">
      <c r="B35" s="41"/>
      <c r="C35" s="89"/>
      <c r="D35" s="43" t="s">
        <v>114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54"/>
      <c r="U35" s="43"/>
      <c r="V35" s="43"/>
      <c r="W35" s="43"/>
      <c r="X35" s="44"/>
      <c r="Y35" s="43"/>
    </row>
    <row r="36" spans="2:25" ht="15" customHeight="1" x14ac:dyDescent="0.15">
      <c r="B36" s="41" t="s">
        <v>115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4"/>
      <c r="Y36" s="43"/>
    </row>
    <row r="37" spans="2:25" ht="6" customHeight="1" x14ac:dyDescent="0.15">
      <c r="B37" s="4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4"/>
      <c r="Y37" s="43"/>
    </row>
    <row r="38" spans="2:25" ht="18" customHeight="1" x14ac:dyDescent="0.15">
      <c r="B38" s="41"/>
      <c r="C38" s="89"/>
      <c r="D38" s="43" t="s">
        <v>69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4"/>
      <c r="Y38" s="43"/>
    </row>
    <row r="39" spans="2:25" ht="18" customHeight="1" x14ac:dyDescent="0.15">
      <c r="B39" s="41"/>
      <c r="C39" s="89"/>
      <c r="D39" s="43" t="s">
        <v>70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4"/>
      <c r="Y39" s="43"/>
    </row>
    <row r="40" spans="2:25" ht="18" customHeight="1" x14ac:dyDescent="0.15">
      <c r="B40" s="41"/>
      <c r="C40" s="89"/>
      <c r="D40" s="43" t="s">
        <v>71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4"/>
      <c r="Y40" s="43"/>
    </row>
    <row r="41" spans="2:25" ht="18" customHeight="1" x14ac:dyDescent="0.15">
      <c r="B41" s="41"/>
      <c r="C41" s="89"/>
      <c r="D41" s="43" t="s">
        <v>168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43"/>
    </row>
    <row r="42" spans="2:25" ht="6.6" customHeight="1" x14ac:dyDescent="0.15">
      <c r="B42" s="41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4"/>
      <c r="Y42" s="43"/>
    </row>
    <row r="43" spans="2:25" ht="15" customHeight="1" x14ac:dyDescent="0.15">
      <c r="B43" s="41" t="s">
        <v>153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43"/>
    </row>
    <row r="44" spans="2:25" ht="15" customHeight="1" x14ac:dyDescent="0.15">
      <c r="B44" s="41"/>
      <c r="C44" s="62" t="s">
        <v>42</v>
      </c>
      <c r="D44" s="252" t="s">
        <v>141</v>
      </c>
      <c r="E44" s="252"/>
      <c r="F44" s="217" t="s">
        <v>154</v>
      </c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8"/>
      <c r="X44" s="44"/>
      <c r="Y44" s="43"/>
    </row>
    <row r="45" spans="2:25" ht="15" customHeight="1" x14ac:dyDescent="0.15">
      <c r="B45" s="41"/>
      <c r="C45" s="123">
        <f>COUNTA(D45)</f>
        <v>0</v>
      </c>
      <c r="D45" s="248"/>
      <c r="E45" s="248"/>
      <c r="F45" s="249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1"/>
      <c r="X45" s="44"/>
      <c r="Y45" s="43"/>
    </row>
    <row r="46" spans="2:25" ht="15" customHeight="1" x14ac:dyDescent="0.15">
      <c r="B46" s="41"/>
      <c r="C46" s="123" t="str">
        <f>IF(D46="","",COUNTA(D$23:D46))</f>
        <v/>
      </c>
      <c r="D46" s="248"/>
      <c r="E46" s="248"/>
      <c r="F46" s="249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1"/>
      <c r="X46" s="44"/>
      <c r="Y46" s="43"/>
    </row>
    <row r="47" spans="2:25" ht="15" customHeight="1" x14ac:dyDescent="0.15">
      <c r="B47" s="41"/>
      <c r="C47" s="123" t="str">
        <f>IF(D47="","",COUNTA(D$23:D47))</f>
        <v/>
      </c>
      <c r="D47" s="248"/>
      <c r="E47" s="248"/>
      <c r="F47" s="249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1"/>
      <c r="X47" s="44"/>
      <c r="Y47" s="43"/>
    </row>
    <row r="48" spans="2:25" ht="15" customHeight="1" x14ac:dyDescent="0.15">
      <c r="B48" s="41"/>
      <c r="C48" s="123" t="str">
        <f>IF(D48="","",COUNTA(D$23:D48))</f>
        <v/>
      </c>
      <c r="D48" s="248"/>
      <c r="E48" s="248"/>
      <c r="F48" s="249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1"/>
      <c r="X48" s="44"/>
      <c r="Y48" s="43"/>
    </row>
    <row r="49" spans="2:25" ht="15" customHeight="1" x14ac:dyDescent="0.15">
      <c r="B49" s="41"/>
      <c r="C49" s="123" t="str">
        <f>IF(D49="","",COUNTA(D$23:D49))</f>
        <v/>
      </c>
      <c r="D49" s="248"/>
      <c r="E49" s="248"/>
      <c r="F49" s="249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1"/>
      <c r="X49" s="44"/>
      <c r="Y49" s="43"/>
    </row>
    <row r="50" spans="2:25" ht="15" customHeight="1" x14ac:dyDescent="0.15">
      <c r="B50" s="41"/>
      <c r="C50" s="56" t="s">
        <v>43</v>
      </c>
      <c r="D50" s="238">
        <f>ROUNDDOWN(SUM(D45:E49),-3)</f>
        <v>0</v>
      </c>
      <c r="E50" s="238"/>
      <c r="F50" s="214" t="s">
        <v>44</v>
      </c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6"/>
      <c r="X50" s="44"/>
      <c r="Y50" s="43"/>
    </row>
    <row r="51" spans="2:25" ht="15" customHeight="1" x14ac:dyDescent="0.15">
      <c r="B51" s="41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44"/>
      <c r="Y51" s="43"/>
    </row>
    <row r="52" spans="2:25" ht="15" customHeight="1" x14ac:dyDescent="0.15">
      <c r="B52" s="41" t="s">
        <v>72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44"/>
      <c r="Y52" s="43"/>
    </row>
    <row r="53" spans="2:25" ht="15" customHeight="1" x14ac:dyDescent="0.15">
      <c r="B53" s="74" t="s">
        <v>73</v>
      </c>
      <c r="C53" s="43" t="s">
        <v>74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44"/>
      <c r="Y53" s="43"/>
    </row>
    <row r="54" spans="2:25" ht="15" customHeight="1" x14ac:dyDescent="0.15">
      <c r="B54" s="74" t="s">
        <v>73</v>
      </c>
      <c r="C54" s="43" t="s">
        <v>75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44"/>
      <c r="Y54" s="43"/>
    </row>
    <row r="55" spans="2:25" ht="15" customHeight="1" x14ac:dyDescent="0.15">
      <c r="B55" s="74" t="s">
        <v>73</v>
      </c>
      <c r="C55" s="43" t="s">
        <v>76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44"/>
      <c r="Y55" s="43"/>
    </row>
    <row r="56" spans="2:25" ht="15" customHeight="1" x14ac:dyDescent="0.15">
      <c r="B56" s="74" t="s">
        <v>73</v>
      </c>
      <c r="C56" s="43" t="s">
        <v>77</v>
      </c>
      <c r="D56" s="43"/>
      <c r="E56" s="43"/>
      <c r="F56" s="43"/>
      <c r="G56" s="43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44"/>
      <c r="Y56" s="43"/>
    </row>
    <row r="57" spans="2:25" ht="15" customHeight="1" x14ac:dyDescent="0.15">
      <c r="B57" s="74" t="s">
        <v>73</v>
      </c>
      <c r="C57" s="43" t="s">
        <v>78</v>
      </c>
      <c r="D57" s="43"/>
      <c r="E57" s="43"/>
      <c r="F57" s="43"/>
      <c r="G57" s="43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44"/>
      <c r="Y57" s="43"/>
    </row>
    <row r="58" spans="2:25" ht="6" customHeight="1" x14ac:dyDescent="0.15">
      <c r="B58" s="41"/>
      <c r="C58" s="54"/>
      <c r="D58" s="58"/>
      <c r="E58" s="54"/>
      <c r="F58" s="58"/>
      <c r="G58" s="54"/>
      <c r="H58" s="5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4"/>
      <c r="Y58" s="43"/>
    </row>
    <row r="59" spans="2:25" ht="15" customHeight="1" x14ac:dyDescent="0.15">
      <c r="B59" s="59" t="str">
        <f>'２所要額精算書（別紙１）3'!B48</f>
        <v/>
      </c>
      <c r="C59" s="60" t="s">
        <v>27</v>
      </c>
      <c r="D59" s="58"/>
      <c r="E59" s="54"/>
      <c r="F59" s="58"/>
      <c r="G59" s="54"/>
      <c r="H59" s="5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4"/>
      <c r="Y59" s="43"/>
    </row>
    <row r="60" spans="2:25" ht="8.25" customHeight="1" x14ac:dyDescent="0.15">
      <c r="B60" s="41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7"/>
      <c r="Y60" s="43"/>
    </row>
    <row r="61" spans="2:25" ht="18" customHeight="1" x14ac:dyDescent="0.15">
      <c r="B61" s="41" t="s">
        <v>37</v>
      </c>
      <c r="C61" s="43"/>
      <c r="D61" s="43"/>
      <c r="E61" s="43"/>
      <c r="F61" s="43" t="s">
        <v>0</v>
      </c>
      <c r="G61" s="1"/>
      <c r="H61" s="43" t="s">
        <v>38</v>
      </c>
      <c r="I61" s="1"/>
      <c r="J61" s="43" t="s">
        <v>39</v>
      </c>
      <c r="K61" s="1"/>
      <c r="L61" s="43" t="s">
        <v>40</v>
      </c>
      <c r="M61" s="54" t="s">
        <v>41</v>
      </c>
      <c r="N61" s="43" t="s">
        <v>0</v>
      </c>
      <c r="O61" s="1"/>
      <c r="P61" s="43" t="s">
        <v>38</v>
      </c>
      <c r="Q61" s="1"/>
      <c r="R61" s="43" t="s">
        <v>39</v>
      </c>
      <c r="S61" s="1"/>
      <c r="T61" s="43" t="s">
        <v>40</v>
      </c>
      <c r="U61" s="43"/>
      <c r="X61" s="44"/>
      <c r="Y61" s="43"/>
    </row>
    <row r="62" spans="2:25" ht="6.6" customHeight="1" x14ac:dyDescent="0.15">
      <c r="B62" s="41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54"/>
      <c r="U62" s="43"/>
      <c r="V62" s="43"/>
      <c r="W62" s="43"/>
      <c r="X62" s="44"/>
      <c r="Y62" s="43"/>
    </row>
    <row r="63" spans="2:25" ht="15" customHeight="1" x14ac:dyDescent="0.15">
      <c r="B63" s="41" t="s">
        <v>155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4"/>
      <c r="Y63" s="43"/>
    </row>
    <row r="64" spans="2:25" ht="18" customHeight="1" x14ac:dyDescent="0.15">
      <c r="B64" s="41"/>
      <c r="C64" s="89"/>
      <c r="D64" s="43" t="s">
        <v>79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4"/>
      <c r="Y64" s="43"/>
    </row>
    <row r="65" spans="1:26" ht="18" customHeight="1" x14ac:dyDescent="0.15">
      <c r="B65" s="41"/>
      <c r="C65" s="89"/>
      <c r="D65" s="43" t="s">
        <v>80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4"/>
      <c r="Y65" s="43"/>
    </row>
    <row r="66" spans="1:26" ht="18" customHeight="1" x14ac:dyDescent="0.15">
      <c r="B66" s="41"/>
      <c r="C66" s="89"/>
      <c r="D66" s="43" t="s">
        <v>156</v>
      </c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4"/>
      <c r="Y66" s="43"/>
    </row>
    <row r="67" spans="1:26" ht="18" customHeight="1" x14ac:dyDescent="0.15">
      <c r="B67" s="41"/>
      <c r="D67" s="239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1"/>
      <c r="X67" s="44"/>
      <c r="Y67" s="43"/>
    </row>
    <row r="68" spans="1:26" ht="15" customHeight="1" x14ac:dyDescent="0.15">
      <c r="B68" s="41"/>
      <c r="C68" s="43"/>
      <c r="D68" s="242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4"/>
      <c r="X68" s="44"/>
      <c r="Y68" s="43"/>
    </row>
    <row r="69" spans="1:26" ht="15" customHeight="1" x14ac:dyDescent="0.15">
      <c r="B69" s="41"/>
      <c r="C69" s="43"/>
      <c r="D69" s="242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4"/>
      <c r="X69" s="44"/>
      <c r="Y69" s="43"/>
    </row>
    <row r="70" spans="1:26" ht="15" customHeight="1" x14ac:dyDescent="0.15">
      <c r="B70" s="41"/>
      <c r="C70" s="43"/>
      <c r="D70" s="245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7"/>
      <c r="X70" s="44"/>
      <c r="Y70" s="43"/>
    </row>
    <row r="71" spans="1:26" ht="15" customHeight="1" x14ac:dyDescent="0.15">
      <c r="B71" s="46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2"/>
      <c r="Y71" s="43"/>
    </row>
    <row r="72" spans="1:26" ht="15" customHeight="1" x14ac:dyDescent="0.15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6" ht="15" customHeight="1" x14ac:dyDescent="0.15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6" s="43" customFormat="1" ht="13.5" x14ac:dyDescent="0.15">
      <c r="A74" s="45"/>
      <c r="Z74" s="45"/>
    </row>
    <row r="75" spans="1:26" s="43" customFormat="1" ht="13.5" x14ac:dyDescent="0.15">
      <c r="A75" s="45"/>
      <c r="B75" s="45"/>
      <c r="Z75" s="45"/>
    </row>
    <row r="76" spans="1:26" s="43" customFormat="1" ht="13.5" x14ac:dyDescent="0.15">
      <c r="A76" s="45"/>
      <c r="D76" s="45"/>
      <c r="Z76" s="45"/>
    </row>
    <row r="77" spans="1:26" s="43" customFormat="1" ht="13.5" x14ac:dyDescent="0.15">
      <c r="A77" s="45"/>
      <c r="F77" s="45"/>
      <c r="Z77" s="45"/>
    </row>
    <row r="78" spans="1:26" s="43" customFormat="1" ht="13.5" x14ac:dyDescent="0.15">
      <c r="A78" s="45"/>
      <c r="H78" s="45"/>
      <c r="Z78" s="45"/>
    </row>
    <row r="79" spans="1:26" s="43" customFormat="1" ht="13.5" x14ac:dyDescent="0.15">
      <c r="A79" s="45"/>
      <c r="J79" s="45"/>
      <c r="Z79" s="45"/>
    </row>
    <row r="80" spans="1:26" s="43" customFormat="1" ht="13.5" x14ac:dyDescent="0.15">
      <c r="A80" s="45"/>
      <c r="S80" s="45"/>
      <c r="Z80" s="45"/>
    </row>
    <row r="81" spans="1:26" s="43" customFormat="1" ht="13.5" x14ac:dyDescent="0.15">
      <c r="A81" s="45"/>
      <c r="C81" s="45"/>
      <c r="U81" s="45"/>
      <c r="Z81" s="45"/>
    </row>
    <row r="82" spans="1:26" s="43" customFormat="1" ht="13.5" x14ac:dyDescent="0.15">
      <c r="A82" s="45"/>
      <c r="G82" s="45"/>
      <c r="W82" s="45"/>
      <c r="Z82" s="45"/>
    </row>
    <row r="83" spans="1:26" s="43" customFormat="1" ht="13.5" x14ac:dyDescent="0.15">
      <c r="A83" s="45"/>
      <c r="B83" s="45"/>
      <c r="K83" s="45"/>
      <c r="L83" s="45"/>
      <c r="M83" s="45"/>
      <c r="N83" s="45"/>
      <c r="O83" s="45"/>
      <c r="P83" s="45"/>
      <c r="Q83" s="45"/>
      <c r="R83" s="45"/>
      <c r="Z83" s="45"/>
    </row>
    <row r="84" spans="1:26" s="43" customFormat="1" ht="13.5" x14ac:dyDescent="0.15">
      <c r="A84" s="45"/>
      <c r="H84" s="45"/>
      <c r="V84" s="45"/>
      <c r="Z84" s="45"/>
    </row>
  </sheetData>
  <sheetProtection algorithmName="SHA-512" hashValue="ylfQX64yt8IbKtGPxyOclHieGGKnf46kxTGldndXAeWnJPaOrGCDK6DUw2mE83Nlhuc0TQt4SYDGJLj7lCDiZA==" saltValue="1XOHA1Rpd/KcEGnWoxTMlA==" spinCount="100000" sheet="1" objects="1" scenarios="1"/>
  <mergeCells count="30">
    <mergeCell ref="C60:X60"/>
    <mergeCell ref="U23:W23"/>
    <mergeCell ref="C20:D20"/>
    <mergeCell ref="E22:K22"/>
    <mergeCell ref="L22:R22"/>
    <mergeCell ref="S22:T22"/>
    <mergeCell ref="U22:W22"/>
    <mergeCell ref="F46:W46"/>
    <mergeCell ref="U24:W24"/>
    <mergeCell ref="U25:W25"/>
    <mergeCell ref="U26:W26"/>
    <mergeCell ref="U27:W27"/>
    <mergeCell ref="C28:R28"/>
    <mergeCell ref="U28:W28"/>
    <mergeCell ref="C17:X17"/>
    <mergeCell ref="C33:X33"/>
    <mergeCell ref="D50:E50"/>
    <mergeCell ref="F50:W50"/>
    <mergeCell ref="D67:W70"/>
    <mergeCell ref="D47:E47"/>
    <mergeCell ref="F47:W47"/>
    <mergeCell ref="D48:E48"/>
    <mergeCell ref="F48:W48"/>
    <mergeCell ref="D49:E49"/>
    <mergeCell ref="F49:W49"/>
    <mergeCell ref="D44:E44"/>
    <mergeCell ref="F44:W44"/>
    <mergeCell ref="D45:E45"/>
    <mergeCell ref="F45:W45"/>
    <mergeCell ref="D46:E46"/>
  </mergeCells>
  <phoneticPr fontId="1"/>
  <dataValidations count="3">
    <dataValidation type="list" allowBlank="1" showInputMessage="1" showErrorMessage="1" sqref="C11 C35 C38:C41 C64:C66" xr:uid="{200B02F2-268C-4F72-9AC7-54208B048242}">
      <formula1>$AH$2:$AH$3</formula1>
    </dataValidation>
    <dataValidation type="list" allowBlank="1" showInputMessage="1" showErrorMessage="1" sqref="C12" xr:uid="{B22DAD0E-84A5-420A-ABD2-240D606CBC4D}">
      <formula1>$AH$2:$AH$4</formula1>
    </dataValidation>
    <dataValidation type="list" allowBlank="1" showInputMessage="1" showErrorMessage="1" sqref="E23:E27" xr:uid="{522900B3-E27A-4632-9427-020467AF9923}">
      <formula1>DV9:DV11</formula1>
    </dataValidation>
  </dataValidations>
  <pageMargins left="0.70866141732283472" right="0.39370078740157483" top="0.56000000000000005" bottom="0.46" header="0.31496062992125984" footer="0.31496062992125984"/>
  <pageSetup paperSize="9"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64D9-3C67-4256-99C7-385314F5F0FD}">
  <sheetPr>
    <tabColor rgb="FFBDD8CC"/>
  </sheetPr>
  <dimension ref="B1:S55"/>
  <sheetViews>
    <sheetView view="pageBreakPreview" topLeftCell="A15" zoomScaleNormal="100" zoomScaleSheetLayoutView="100" workbookViewId="0">
      <selection activeCell="C35" sqref="C35"/>
    </sheetView>
  </sheetViews>
  <sheetFormatPr defaultColWidth="10.25" defaultRowHeight="15" customHeight="1" x14ac:dyDescent="0.15"/>
  <cols>
    <col min="1" max="1" width="1.375" style="3" customWidth="1"/>
    <col min="2" max="2" width="5.625" style="3" customWidth="1"/>
    <col min="3" max="3" width="14.125" style="3" customWidth="1"/>
    <col min="4" max="4" width="15.375" style="3" customWidth="1"/>
    <col min="5" max="7" width="14.125" style="3" customWidth="1"/>
    <col min="8" max="8" width="16.625" style="3" customWidth="1"/>
    <col min="9" max="9" width="14.125" style="3" customWidth="1"/>
    <col min="10" max="10" width="2.375" style="3" customWidth="1"/>
    <col min="11" max="18" width="10.25" style="3"/>
    <col min="19" max="19" width="0" style="3" hidden="1" customWidth="1"/>
    <col min="20" max="16384" width="10.25" style="3"/>
  </cols>
  <sheetData>
    <row r="1" spans="2:19" s="39" customFormat="1" ht="61.9" customHeight="1" x14ac:dyDescent="0.15"/>
    <row r="2" spans="2:19" ht="15" customHeight="1" x14ac:dyDescent="0.15">
      <c r="B2" s="3" t="s">
        <v>2</v>
      </c>
    </row>
    <row r="3" spans="2:19" ht="15" customHeight="1" x14ac:dyDescent="0.15">
      <c r="B3" s="183" t="s">
        <v>164</v>
      </c>
      <c r="C3" s="183"/>
      <c r="D3" s="183"/>
      <c r="E3" s="183"/>
      <c r="F3" s="183"/>
      <c r="G3" s="183"/>
      <c r="H3" s="183"/>
      <c r="I3" s="183"/>
      <c r="J3" s="183"/>
      <c r="S3" s="3" t="s">
        <v>3</v>
      </c>
    </row>
    <row r="4" spans="2:19" ht="15" customHeight="1" x14ac:dyDescent="0.15">
      <c r="S4" s="3" t="s">
        <v>4</v>
      </c>
    </row>
    <row r="5" spans="2:19" ht="15" customHeight="1" x14ac:dyDescent="0.15">
      <c r="D5" s="38" t="s">
        <v>5</v>
      </c>
      <c r="E5" s="184"/>
      <c r="F5" s="184"/>
      <c r="G5" s="184"/>
      <c r="H5" s="184"/>
      <c r="I5" s="184"/>
      <c r="S5" s="3" t="s">
        <v>6</v>
      </c>
    </row>
    <row r="6" spans="2:19" ht="15" customHeight="1" x14ac:dyDescent="0.15">
      <c r="D6" s="38" t="s">
        <v>7</v>
      </c>
      <c r="E6" s="184"/>
      <c r="F6" s="184"/>
      <c r="G6" s="184"/>
      <c r="H6" s="184"/>
      <c r="I6" s="184"/>
    </row>
    <row r="7" spans="2:19" ht="19.899999999999999" customHeight="1" x14ac:dyDescent="0.15">
      <c r="D7" s="38" t="s">
        <v>8</v>
      </c>
      <c r="E7" s="185"/>
      <c r="F7" s="186"/>
      <c r="G7" s="186"/>
      <c r="H7" s="186"/>
      <c r="I7" s="187"/>
    </row>
    <row r="9" spans="2:19" ht="15" customHeight="1" x14ac:dyDescent="0.15">
      <c r="C9" s="34" t="s">
        <v>9</v>
      </c>
    </row>
    <row r="10" spans="2:19" ht="9" customHeight="1" x14ac:dyDescent="0.15">
      <c r="C10" s="34"/>
    </row>
    <row r="11" spans="2:19" ht="9.6" customHeight="1" x14ac:dyDescent="0.15">
      <c r="B11" s="35"/>
      <c r="C11" s="36"/>
      <c r="D11" s="36"/>
      <c r="E11" s="36"/>
      <c r="F11" s="36"/>
      <c r="G11" s="36"/>
      <c r="H11" s="36"/>
      <c r="I11" s="36"/>
      <c r="J11" s="37"/>
    </row>
    <row r="12" spans="2:19" ht="15" customHeight="1" x14ac:dyDescent="0.15">
      <c r="B12" s="33" t="s">
        <v>10</v>
      </c>
      <c r="J12" s="4"/>
    </row>
    <row r="13" spans="2:19" ht="8.4499999999999993" customHeight="1" x14ac:dyDescent="0.15">
      <c r="B13" s="2"/>
      <c r="J13" s="4"/>
    </row>
    <row r="14" spans="2:19" ht="15" customHeight="1" x14ac:dyDescent="0.15">
      <c r="B14" s="12" t="str">
        <f>IF(I16&gt;0,"☑","")</f>
        <v/>
      </c>
      <c r="C14" s="149" t="s">
        <v>11</v>
      </c>
      <c r="J14" s="4"/>
    </row>
    <row r="15" spans="2:19" ht="45" x14ac:dyDescent="0.15">
      <c r="B15" s="2"/>
      <c r="C15" s="14" t="s">
        <v>12</v>
      </c>
      <c r="D15" s="15" t="s">
        <v>13</v>
      </c>
      <c r="E15" s="16" t="s">
        <v>14</v>
      </c>
      <c r="F15" s="17" t="s">
        <v>139</v>
      </c>
      <c r="G15" s="17" t="s">
        <v>15</v>
      </c>
      <c r="H15" s="17" t="s">
        <v>16</v>
      </c>
      <c r="I15" s="17" t="s">
        <v>17</v>
      </c>
      <c r="J15" s="4"/>
    </row>
    <row r="16" spans="2:19" ht="24" customHeight="1" x14ac:dyDescent="0.15">
      <c r="B16" s="2"/>
      <c r="C16" s="10">
        <f>'３事業実績書（別紙２）（人材確保体制構築）4'!D30</f>
        <v>0</v>
      </c>
      <c r="D16" s="40"/>
      <c r="E16" s="10">
        <f>C16-D16</f>
        <v>0</v>
      </c>
      <c r="F16" s="10">
        <f>E16</f>
        <v>0</v>
      </c>
      <c r="G16" s="10">
        <v>100000</v>
      </c>
      <c r="H16" s="19">
        <f>MIN(F16,G16)</f>
        <v>0</v>
      </c>
      <c r="I16" s="10">
        <f>ROUNDDOWN(H16,-3)</f>
        <v>0</v>
      </c>
      <c r="J16" s="4"/>
    </row>
    <row r="17" spans="2:10" ht="8.4499999999999993" customHeight="1" x14ac:dyDescent="0.15">
      <c r="B17" s="2"/>
      <c r="H17" s="11"/>
      <c r="J17" s="4"/>
    </row>
    <row r="18" spans="2:10" ht="15" customHeight="1" x14ac:dyDescent="0.15">
      <c r="B18" s="12" t="str">
        <f>IF(I20&gt;0,"☑","")</f>
        <v/>
      </c>
      <c r="C18" s="149" t="s">
        <v>18</v>
      </c>
      <c r="H18" s="13"/>
      <c r="J18" s="4"/>
    </row>
    <row r="19" spans="2:10" ht="45" x14ac:dyDescent="0.15">
      <c r="B19" s="2"/>
      <c r="C19" s="14" t="s">
        <v>12</v>
      </c>
      <c r="D19" s="15" t="s">
        <v>13</v>
      </c>
      <c r="E19" s="16" t="s">
        <v>14</v>
      </c>
      <c r="F19" s="17" t="s">
        <v>139</v>
      </c>
      <c r="G19" s="17" t="s">
        <v>15</v>
      </c>
      <c r="H19" s="18" t="s">
        <v>16</v>
      </c>
      <c r="I19" s="17" t="s">
        <v>17</v>
      </c>
      <c r="J19" s="4"/>
    </row>
    <row r="20" spans="2:10" ht="24" customHeight="1" x14ac:dyDescent="0.15">
      <c r="B20" s="2"/>
      <c r="C20" s="10">
        <f>'３事業実績書（別紙２）（人材確保体制構築）4'!D42</f>
        <v>0</v>
      </c>
      <c r="D20" s="40"/>
      <c r="E20" s="10">
        <f>C20-D20</f>
        <v>0</v>
      </c>
      <c r="F20" s="10">
        <f>E20</f>
        <v>0</v>
      </c>
      <c r="G20" s="10">
        <v>300000</v>
      </c>
      <c r="H20" s="19">
        <f t="shared" ref="H20:H50" si="0">MIN(F20,G20)</f>
        <v>0</v>
      </c>
      <c r="I20" s="10">
        <f>ROUNDDOWN(H20,-3)</f>
        <v>0</v>
      </c>
      <c r="J20" s="4"/>
    </row>
    <row r="21" spans="2:10" ht="8.4499999999999993" customHeight="1" x14ac:dyDescent="0.15">
      <c r="B21" s="2"/>
      <c r="H21" s="11"/>
      <c r="J21" s="4"/>
    </row>
    <row r="22" spans="2:10" ht="15" customHeight="1" x14ac:dyDescent="0.15">
      <c r="B22" s="12" t="str">
        <f>IF(I24&gt;0,"☑","")</f>
        <v/>
      </c>
      <c r="C22" s="149" t="s">
        <v>19</v>
      </c>
      <c r="H22" s="13"/>
      <c r="J22" s="4"/>
    </row>
    <row r="23" spans="2:10" ht="45" x14ac:dyDescent="0.15">
      <c r="B23" s="2"/>
      <c r="C23" s="14" t="s">
        <v>12</v>
      </c>
      <c r="D23" s="15" t="s">
        <v>13</v>
      </c>
      <c r="E23" s="16" t="s">
        <v>14</v>
      </c>
      <c r="F23" s="17" t="s">
        <v>139</v>
      </c>
      <c r="G23" s="17" t="s">
        <v>15</v>
      </c>
      <c r="H23" s="18" t="s">
        <v>16</v>
      </c>
      <c r="I23" s="17" t="s">
        <v>17</v>
      </c>
      <c r="J23" s="4"/>
    </row>
    <row r="24" spans="2:10" ht="24" customHeight="1" x14ac:dyDescent="0.15">
      <c r="B24" s="2"/>
      <c r="C24" s="10">
        <f>IF('３事業実績書（別紙２）（人材確保体制構築）4'!J10="該当する",'３事業実績書（別紙２）（人材確保体制構築）4'!L60*3500+'３事業実績書（別紙２）（人材確保体制構築）4'!O60*5000,IF('３事業実績書（別紙２）（人材確保体制構築）4'!J10="該当しない",'３事業実績書（別紙２）（人材確保体制構築）4'!L60*2500+'３事業実績書（別紙２）（人材確保体制構築）4'!O60*4000,0))</f>
        <v>0</v>
      </c>
      <c r="D24" s="40"/>
      <c r="E24" s="10">
        <f>C24-D24</f>
        <v>0</v>
      </c>
      <c r="F24" s="10">
        <f>E24</f>
        <v>0</v>
      </c>
      <c r="G24" s="10">
        <f>IF('３事業実績書（別紙２）（人材確保体制構築）4'!J10="該当する",'３事業実績書（別紙２）（人材確保体制構築）4'!L60*3500+'３事業実績書（別紙２）（人材確保体制構築）4'!O60*5000,IF('３事業実績書（別紙２）（人材確保体制構築）4'!J10="該当しない",'３事業実績書（別紙２）（人材確保体制構築）4'!L60*2500+'３事業実績書（別紙２）（人材確保体制構築）4'!O60*4000,0))</f>
        <v>0</v>
      </c>
      <c r="H24" s="19">
        <f t="shared" si="0"/>
        <v>0</v>
      </c>
      <c r="I24" s="10">
        <f>ROUNDDOWN(H24,-3)</f>
        <v>0</v>
      </c>
      <c r="J24" s="4"/>
    </row>
    <row r="25" spans="2:10" ht="8.4499999999999993" customHeight="1" x14ac:dyDescent="0.15">
      <c r="B25" s="2"/>
      <c r="C25" s="27"/>
      <c r="D25" s="27"/>
      <c r="E25" s="27"/>
      <c r="F25" s="27"/>
      <c r="G25" s="27"/>
      <c r="H25" s="11"/>
      <c r="I25" s="27"/>
      <c r="J25" s="4"/>
    </row>
    <row r="26" spans="2:10" ht="15" customHeight="1" x14ac:dyDescent="0.15">
      <c r="B26" s="2"/>
      <c r="C26" s="5" t="s">
        <v>20</v>
      </c>
      <c r="D26" s="6">
        <f>I16+I20+I24</f>
        <v>0</v>
      </c>
      <c r="E26" s="5" t="s">
        <v>21</v>
      </c>
      <c r="H26" s="28"/>
      <c r="J26" s="4"/>
    </row>
    <row r="27" spans="2:10" ht="15" customHeight="1" x14ac:dyDescent="0.15">
      <c r="B27" s="29"/>
      <c r="C27" s="30"/>
      <c r="D27" s="30"/>
      <c r="E27" s="30"/>
      <c r="F27" s="30"/>
      <c r="G27" s="30"/>
      <c r="H27" s="28"/>
      <c r="I27" s="30"/>
      <c r="J27" s="31"/>
    </row>
    <row r="28" spans="2:10" ht="15" customHeight="1" x14ac:dyDescent="0.15">
      <c r="B28" s="2"/>
      <c r="H28" s="32"/>
      <c r="J28" s="4"/>
    </row>
    <row r="29" spans="2:10" ht="15" customHeight="1" x14ac:dyDescent="0.15">
      <c r="B29" s="33" t="s">
        <v>22</v>
      </c>
      <c r="H29" s="28"/>
      <c r="J29" s="4"/>
    </row>
    <row r="30" spans="2:10" ht="15" customHeight="1" x14ac:dyDescent="0.15">
      <c r="B30" s="12" t="str">
        <f>IF(I32&gt;0,"☑","")</f>
        <v/>
      </c>
      <c r="C30" s="149" t="s">
        <v>23</v>
      </c>
      <c r="H30" s="13"/>
      <c r="J30" s="4"/>
    </row>
    <row r="31" spans="2:10" ht="45" x14ac:dyDescent="0.15">
      <c r="B31" s="2"/>
      <c r="C31" s="14" t="s">
        <v>12</v>
      </c>
      <c r="D31" s="15" t="s">
        <v>13</v>
      </c>
      <c r="E31" s="16" t="s">
        <v>14</v>
      </c>
      <c r="F31" s="17" t="s">
        <v>139</v>
      </c>
      <c r="G31" s="17" t="s">
        <v>15</v>
      </c>
      <c r="H31" s="18" t="s">
        <v>16</v>
      </c>
      <c r="I31" s="17" t="s">
        <v>17</v>
      </c>
      <c r="J31" s="4"/>
    </row>
    <row r="32" spans="2:10" ht="24" customHeight="1" x14ac:dyDescent="0.15">
      <c r="B32" s="2"/>
      <c r="C32" s="40"/>
      <c r="D32" s="40"/>
      <c r="E32" s="10">
        <f>C32-D32</f>
        <v>0</v>
      </c>
      <c r="F32" s="10">
        <f>E32</f>
        <v>0</v>
      </c>
      <c r="G32" s="10">
        <v>400000</v>
      </c>
      <c r="H32" s="19">
        <f t="shared" si="0"/>
        <v>0</v>
      </c>
      <c r="I32" s="10">
        <f>ROUNDDOWN(H32,-3)</f>
        <v>0</v>
      </c>
      <c r="J32" s="4"/>
    </row>
    <row r="33" spans="2:11" ht="8.4499999999999993" customHeight="1" x14ac:dyDescent="0.15">
      <c r="B33" s="2"/>
      <c r="H33" s="11"/>
      <c r="J33" s="4"/>
    </row>
    <row r="34" spans="2:11" ht="15" customHeight="1" x14ac:dyDescent="0.15">
      <c r="B34" s="12" t="str">
        <f>IF(I36&gt;0,"☑","")</f>
        <v/>
      </c>
      <c r="C34" s="149" t="s">
        <v>165</v>
      </c>
      <c r="H34" s="13"/>
      <c r="J34" s="4"/>
      <c r="K34" s="20"/>
    </row>
    <row r="35" spans="2:11" ht="45" x14ac:dyDescent="0.15">
      <c r="B35" s="2"/>
      <c r="C35" s="14" t="s">
        <v>12</v>
      </c>
      <c r="D35" s="15" t="s">
        <v>13</v>
      </c>
      <c r="E35" s="16" t="s">
        <v>14</v>
      </c>
      <c r="F35" s="17" t="s">
        <v>139</v>
      </c>
      <c r="G35" s="17" t="s">
        <v>15</v>
      </c>
      <c r="H35" s="18" t="s">
        <v>16</v>
      </c>
      <c r="I35" s="17" t="s">
        <v>17</v>
      </c>
      <c r="J35" s="4"/>
    </row>
    <row r="36" spans="2:11" ht="27.95" customHeight="1" x14ac:dyDescent="0.15">
      <c r="B36" s="2"/>
      <c r="C36" s="21">
        <f>'３事業実績書（別紙２）（経営改善）4'!U28</f>
        <v>0</v>
      </c>
      <c r="D36" s="10">
        <f>SUM(D38:D42)</f>
        <v>0</v>
      </c>
      <c r="E36" s="19">
        <f>SUM(E38:E42)</f>
        <v>0</v>
      </c>
      <c r="F36" s="19">
        <f>SUM(F38:F42)</f>
        <v>0</v>
      </c>
      <c r="G36" s="22" t="s">
        <v>24</v>
      </c>
      <c r="H36" s="19">
        <f>SUM(H38:H42)</f>
        <v>0</v>
      </c>
      <c r="I36" s="19">
        <f>SUM(I38:I42)</f>
        <v>0</v>
      </c>
      <c r="J36" s="4"/>
    </row>
    <row r="37" spans="2:11" ht="27.95" customHeight="1" x14ac:dyDescent="0.15">
      <c r="B37" s="2"/>
      <c r="C37" s="23" t="s">
        <v>25</v>
      </c>
      <c r="D37" s="24"/>
      <c r="E37" s="24"/>
      <c r="F37" s="24"/>
      <c r="G37" s="25"/>
      <c r="H37" s="24"/>
      <c r="I37" s="26"/>
      <c r="J37" s="4"/>
    </row>
    <row r="38" spans="2:11" ht="24" customHeight="1" x14ac:dyDescent="0.15">
      <c r="B38" s="2"/>
      <c r="C38" s="10">
        <f>'３事業実績書（別紙２）（経営改善）4'!U23</f>
        <v>0</v>
      </c>
      <c r="D38" s="40"/>
      <c r="E38" s="10">
        <f>C38-D38</f>
        <v>0</v>
      </c>
      <c r="F38" s="10">
        <f>E38</f>
        <v>0</v>
      </c>
      <c r="G38" s="10">
        <f>IF('３事業実績書（別紙２）（経営改善）4'!S23&gt;0,'３事業実績書（別紙２）（経営改善）4'!S23*100000,0)</f>
        <v>0</v>
      </c>
      <c r="H38" s="19">
        <f t="shared" ref="H38:H41" si="1">MIN(F38,G38)</f>
        <v>0</v>
      </c>
      <c r="I38" s="10">
        <f>ROUNDDOWN(H38,-3)</f>
        <v>0</v>
      </c>
      <c r="J38" s="4"/>
    </row>
    <row r="39" spans="2:11" ht="24" customHeight="1" x14ac:dyDescent="0.15">
      <c r="B39" s="2"/>
      <c r="C39" s="10">
        <f>'３事業実績書（別紙２）（経営改善）4'!U24</f>
        <v>0</v>
      </c>
      <c r="D39" s="40"/>
      <c r="E39" s="10">
        <f>C39-D39</f>
        <v>0</v>
      </c>
      <c r="F39" s="10">
        <f t="shared" ref="F39:F42" si="2">E39</f>
        <v>0</v>
      </c>
      <c r="G39" s="10">
        <f>IF('３事業実績書（別紙２）（経営改善）4'!S24&gt;0,'３事業実績書（別紙２）（経営改善）4'!S24*100000,0)</f>
        <v>0</v>
      </c>
      <c r="H39" s="19">
        <f t="shared" si="1"/>
        <v>0</v>
      </c>
      <c r="I39" s="10">
        <f>ROUNDDOWN(H39,-3)</f>
        <v>0</v>
      </c>
      <c r="J39" s="4"/>
    </row>
    <row r="40" spans="2:11" ht="24" customHeight="1" x14ac:dyDescent="0.15">
      <c r="B40" s="2"/>
      <c r="C40" s="10">
        <f>'３事業実績書（別紙２）（経営改善）4'!U25</f>
        <v>0</v>
      </c>
      <c r="D40" s="40"/>
      <c r="E40" s="10">
        <f>C40-D40</f>
        <v>0</v>
      </c>
      <c r="F40" s="10">
        <f t="shared" si="2"/>
        <v>0</v>
      </c>
      <c r="G40" s="10">
        <f>IF('３事業実績書（別紙２）（経営改善）4'!S25&gt;0,'３事業実績書（別紙２）（経営改善）4'!S25*100000,0)</f>
        <v>0</v>
      </c>
      <c r="H40" s="19">
        <f t="shared" si="1"/>
        <v>0</v>
      </c>
      <c r="I40" s="10">
        <f>ROUNDDOWN(H40,-3)</f>
        <v>0</v>
      </c>
      <c r="J40" s="4"/>
    </row>
    <row r="41" spans="2:11" ht="24" customHeight="1" x14ac:dyDescent="0.15">
      <c r="B41" s="2"/>
      <c r="C41" s="10">
        <f>'３事業実績書（別紙２）（経営改善）4'!U26</f>
        <v>0</v>
      </c>
      <c r="D41" s="40"/>
      <c r="E41" s="10">
        <f>C41-D41</f>
        <v>0</v>
      </c>
      <c r="F41" s="10">
        <f t="shared" si="2"/>
        <v>0</v>
      </c>
      <c r="G41" s="10">
        <f>IF('３事業実績書（別紙２）（経営改善）4'!S26&gt;0,'３事業実績書（別紙２）（経営改善）4'!S26*100000,0)</f>
        <v>0</v>
      </c>
      <c r="H41" s="19">
        <f t="shared" si="1"/>
        <v>0</v>
      </c>
      <c r="I41" s="10">
        <f>ROUNDDOWN(H41,-3)</f>
        <v>0</v>
      </c>
      <c r="J41" s="4"/>
    </row>
    <row r="42" spans="2:11" ht="24" customHeight="1" x14ac:dyDescent="0.15">
      <c r="B42" s="2"/>
      <c r="C42" s="10">
        <f>'３事業実績書（別紙２）（経営改善）4'!U27</f>
        <v>0</v>
      </c>
      <c r="D42" s="40"/>
      <c r="E42" s="10">
        <f>C42-D42</f>
        <v>0</v>
      </c>
      <c r="F42" s="10">
        <f t="shared" si="2"/>
        <v>0</v>
      </c>
      <c r="G42" s="10">
        <f>IF('３事業実績書（別紙２）（経営改善）4'!S27&gt;0,'３事業実績書（別紙２）（経営改善）4'!S27*100000,0)</f>
        <v>0</v>
      </c>
      <c r="H42" s="19">
        <f>MIN(F42,G42)</f>
        <v>0</v>
      </c>
      <c r="I42" s="10">
        <f>ROUNDDOWN(H42,-3)</f>
        <v>0</v>
      </c>
      <c r="J42" s="4"/>
    </row>
    <row r="43" spans="2:11" ht="8.4499999999999993" customHeight="1" x14ac:dyDescent="0.15">
      <c r="B43" s="2"/>
      <c r="H43" s="11"/>
      <c r="J43" s="4"/>
    </row>
    <row r="44" spans="2:11" ht="15" customHeight="1" x14ac:dyDescent="0.15">
      <c r="B44" s="12" t="str">
        <f>IF(I46&gt;0,"☑","")</f>
        <v/>
      </c>
      <c r="C44" s="149" t="s">
        <v>26</v>
      </c>
      <c r="H44" s="13"/>
      <c r="J44" s="4"/>
    </row>
    <row r="45" spans="2:11" ht="45" x14ac:dyDescent="0.15">
      <c r="B45" s="2"/>
      <c r="C45" s="14" t="s">
        <v>12</v>
      </c>
      <c r="D45" s="15" t="s">
        <v>13</v>
      </c>
      <c r="E45" s="16" t="s">
        <v>14</v>
      </c>
      <c r="F45" s="17" t="s">
        <v>139</v>
      </c>
      <c r="G45" s="17" t="s">
        <v>15</v>
      </c>
      <c r="H45" s="18" t="s">
        <v>16</v>
      </c>
      <c r="I45" s="17" t="s">
        <v>17</v>
      </c>
      <c r="J45" s="4"/>
    </row>
    <row r="46" spans="2:11" ht="24" customHeight="1" x14ac:dyDescent="0.15">
      <c r="B46" s="2"/>
      <c r="C46" s="10">
        <f>'３事業実績書（別紙２）（経営改善）4'!D50</f>
        <v>0</v>
      </c>
      <c r="D46" s="40"/>
      <c r="E46" s="10">
        <f>C46-D46</f>
        <v>0</v>
      </c>
      <c r="F46" s="10">
        <f>E46</f>
        <v>0</v>
      </c>
      <c r="G46" s="10">
        <f>IF('３事業実績書（別紙２）（経営改善）4'!C41="○",2000000,IF(OR('３事業実績書（別紙２）（経営改善）4'!C38="○",'３事業実績書（別紙２）（経営改善）4'!C39="○",'３事業実績書（別紙２）（経営改善）4'!C40="○"),1500000,0))</f>
        <v>0</v>
      </c>
      <c r="H46" s="19">
        <f t="shared" si="0"/>
        <v>0</v>
      </c>
      <c r="I46" s="10">
        <f>ROUNDDOWN(H46,-3)</f>
        <v>0</v>
      </c>
      <c r="J46" s="4"/>
    </row>
    <row r="47" spans="2:11" ht="8.4499999999999993" customHeight="1" x14ac:dyDescent="0.15">
      <c r="B47" s="2"/>
      <c r="H47" s="11"/>
      <c r="J47" s="4"/>
    </row>
    <row r="48" spans="2:11" ht="15" customHeight="1" x14ac:dyDescent="0.15">
      <c r="B48" s="12" t="str">
        <f>IF(I50&gt;0,"☑","")</f>
        <v/>
      </c>
      <c r="C48" s="149" t="s">
        <v>27</v>
      </c>
      <c r="H48" s="13"/>
      <c r="J48" s="4"/>
    </row>
    <row r="49" spans="2:10" ht="45" x14ac:dyDescent="0.15">
      <c r="B49" s="2"/>
      <c r="C49" s="14" t="s">
        <v>12</v>
      </c>
      <c r="D49" s="15" t="s">
        <v>13</v>
      </c>
      <c r="E49" s="16" t="s">
        <v>14</v>
      </c>
      <c r="F49" s="17" t="s">
        <v>139</v>
      </c>
      <c r="G49" s="17" t="s">
        <v>15</v>
      </c>
      <c r="H49" s="18" t="s">
        <v>16</v>
      </c>
      <c r="I49" s="17" t="s">
        <v>17</v>
      </c>
      <c r="J49" s="4"/>
    </row>
    <row r="50" spans="2:10" ht="24" customHeight="1" x14ac:dyDescent="0.15">
      <c r="B50" s="2"/>
      <c r="C50" s="40"/>
      <c r="D50" s="40"/>
      <c r="E50" s="10">
        <f>C50-D50</f>
        <v>0</v>
      </c>
      <c r="F50" s="10">
        <f>E50</f>
        <v>0</v>
      </c>
      <c r="G50" s="10">
        <v>300000</v>
      </c>
      <c r="H50" s="10">
        <f t="shared" si="0"/>
        <v>0</v>
      </c>
      <c r="I50" s="10">
        <f>ROUNDDOWN(H50,-3)</f>
        <v>0</v>
      </c>
      <c r="J50" s="4"/>
    </row>
    <row r="51" spans="2:10" ht="8.25" customHeight="1" x14ac:dyDescent="0.15">
      <c r="B51" s="2"/>
      <c r="J51" s="4"/>
    </row>
    <row r="52" spans="2:10" ht="15" customHeight="1" x14ac:dyDescent="0.15">
      <c r="B52" s="2"/>
      <c r="C52" s="5" t="s">
        <v>28</v>
      </c>
      <c r="D52" s="6">
        <f>I32+I36+I46+I50</f>
        <v>0</v>
      </c>
      <c r="E52" s="5" t="s">
        <v>21</v>
      </c>
      <c r="J52" s="4"/>
    </row>
    <row r="53" spans="2:10" ht="15" customHeight="1" x14ac:dyDescent="0.15">
      <c r="B53" s="7"/>
      <c r="C53" s="5"/>
      <c r="D53" s="5"/>
      <c r="E53" s="5"/>
      <c r="F53" s="5"/>
      <c r="G53" s="5"/>
      <c r="H53" s="5"/>
      <c r="I53" s="5"/>
      <c r="J53" s="8"/>
    </row>
    <row r="55" spans="2:10" ht="15" customHeight="1" x14ac:dyDescent="0.15">
      <c r="B55" s="9" t="s">
        <v>140</v>
      </c>
      <c r="C55" s="5"/>
      <c r="D55" s="5"/>
      <c r="E55" s="6">
        <f>D26+D52</f>
        <v>0</v>
      </c>
      <c r="F55" s="5" t="s">
        <v>21</v>
      </c>
    </row>
  </sheetData>
  <sheetProtection algorithmName="SHA-512" hashValue="wWdiQIOHvI2q78aBiptkefP9qqMoOhjVQCQhLS3vcufzZk1IsOEa120zjg+NmoC4uwIRozU/nuavmGbbwzb3Ig==" saltValue="jUZJRKowR3eSu9/kBxJlnQ==" spinCount="100000" sheet="1" objects="1" scenarios="1"/>
  <mergeCells count="4">
    <mergeCell ref="B3:J3"/>
    <mergeCell ref="E5:I5"/>
    <mergeCell ref="E6:I6"/>
    <mergeCell ref="E7:I7"/>
  </mergeCells>
  <phoneticPr fontId="1"/>
  <dataValidations count="1">
    <dataValidation type="list" allowBlank="1" showInputMessage="1" showErrorMessage="1" sqref="E5:I5" xr:uid="{3B9FEA31-BB8B-4E96-A23E-F692AE46E91A}">
      <formula1>$S$3:$S$5</formula1>
    </dataValidation>
  </dataValidations>
  <pageMargins left="0.70866141732283472" right="0.39370078740157483" top="0.46" bottom="0.46" header="0.31496062992125984" footer="0.31496062992125984"/>
  <pageSetup paperSize="9" scale="7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5E2B-5A9C-46D1-B0FD-A049FFF9029C}">
  <sheetPr>
    <tabColor rgb="FFBDD8CC"/>
  </sheetPr>
  <dimension ref="A1:AH61"/>
  <sheetViews>
    <sheetView showZeros="0" view="pageBreakPreview" topLeftCell="A15" zoomScaleNormal="100" zoomScaleSheetLayoutView="100" workbookViewId="0">
      <selection activeCell="C45" sqref="C45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8.375" style="45" customWidth="1"/>
    <col min="5" max="5" width="6" style="45" customWidth="1"/>
    <col min="6" max="7" width="4.875" style="45" customWidth="1"/>
    <col min="8" max="8" width="4.25" style="45" customWidth="1"/>
    <col min="9" max="9" width="4.875" style="45" customWidth="1"/>
    <col min="10" max="10" width="4.75" style="45" customWidth="1"/>
    <col min="11" max="11" width="4.875" style="45" customWidth="1"/>
    <col min="12" max="12" width="2.75" style="45" customWidth="1"/>
    <col min="13" max="13" width="3.125" style="45" customWidth="1"/>
    <col min="14" max="14" width="6" style="45"/>
    <col min="15" max="15" width="4.875" style="45" customWidth="1"/>
    <col min="16" max="16" width="2.75" style="45" customWidth="1"/>
    <col min="17" max="17" width="4.875" style="45" customWidth="1"/>
    <col min="18" max="18" width="2.75" style="45" customWidth="1"/>
    <col min="19" max="19" width="4.875" style="45" customWidth="1"/>
    <col min="20" max="20" width="2.75" style="45" customWidth="1"/>
    <col min="21" max="21" width="2.875" style="45" customWidth="1"/>
    <col min="22" max="22" width="3.125" style="45" customWidth="1"/>
    <col min="23" max="23" width="2.375" style="45" customWidth="1"/>
    <col min="24" max="31" width="6" style="45"/>
    <col min="32" max="32" width="7.375" style="45" bestFit="1" customWidth="1"/>
    <col min="33" max="33" width="6" style="45"/>
    <col min="34" max="34" width="0" style="45" hidden="1" customWidth="1"/>
    <col min="35" max="16384" width="6" style="45"/>
  </cols>
  <sheetData>
    <row r="1" spans="1:34" s="78" customFormat="1" ht="61.9" customHeight="1" x14ac:dyDescent="0.15"/>
    <row r="2" spans="1:34" ht="15" customHeight="1" x14ac:dyDescent="0.15">
      <c r="A2" s="79" t="s">
        <v>29</v>
      </c>
    </row>
    <row r="3" spans="1:34" ht="15" customHeight="1" x14ac:dyDescent="0.15">
      <c r="AH3" s="45" t="s">
        <v>30</v>
      </c>
    </row>
    <row r="4" spans="1:34" ht="15" customHeight="1" x14ac:dyDescent="0.15">
      <c r="A4" s="229" t="s">
        <v>133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AH4" s="45" t="s">
        <v>31</v>
      </c>
    </row>
    <row r="6" spans="1:34" ht="21" customHeight="1" x14ac:dyDescent="0.15">
      <c r="D6" s="80"/>
      <c r="F6" s="230" t="s">
        <v>32</v>
      </c>
      <c r="G6" s="231"/>
      <c r="H6" s="231"/>
      <c r="I6" s="231"/>
      <c r="J6" s="232"/>
      <c r="K6" s="233">
        <f>'２所要額精算書（別紙１）4'!E5</f>
        <v>0</v>
      </c>
      <c r="L6" s="234"/>
      <c r="M6" s="234"/>
      <c r="N6" s="234"/>
      <c r="O6" s="234"/>
      <c r="P6" s="234"/>
      <c r="Q6" s="234"/>
      <c r="R6" s="234"/>
      <c r="S6" s="234"/>
      <c r="T6" s="234"/>
      <c r="U6" s="235"/>
    </row>
    <row r="7" spans="1:34" ht="21" customHeight="1" x14ac:dyDescent="0.15">
      <c r="F7" s="223" t="s">
        <v>33</v>
      </c>
      <c r="G7" s="224"/>
      <c r="H7" s="224"/>
      <c r="I7" s="224"/>
      <c r="J7" s="225"/>
      <c r="K7" s="226">
        <f>'２所要額精算書（別紙１）4'!E6</f>
        <v>0</v>
      </c>
      <c r="L7" s="227"/>
      <c r="M7" s="227"/>
      <c r="N7" s="227"/>
      <c r="O7" s="227"/>
      <c r="P7" s="227"/>
      <c r="Q7" s="227"/>
      <c r="R7" s="227"/>
      <c r="S7" s="227"/>
      <c r="T7" s="227"/>
      <c r="U7" s="228"/>
    </row>
    <row r="8" spans="1:34" ht="21" customHeight="1" x14ac:dyDescent="0.15">
      <c r="C8" s="43"/>
      <c r="F8" s="223" t="s">
        <v>34</v>
      </c>
      <c r="G8" s="224"/>
      <c r="H8" s="224"/>
      <c r="I8" s="224"/>
      <c r="J8" s="225"/>
      <c r="K8" s="226">
        <f>'２所要額精算書（別紙１）4'!E7</f>
        <v>0</v>
      </c>
      <c r="L8" s="227"/>
      <c r="M8" s="227"/>
      <c r="N8" s="227"/>
      <c r="O8" s="227"/>
      <c r="P8" s="227"/>
      <c r="Q8" s="227"/>
      <c r="R8" s="227"/>
      <c r="S8" s="227"/>
      <c r="T8" s="227"/>
      <c r="U8" s="228"/>
    </row>
    <row r="9" spans="1:34" ht="15" customHeight="1" x14ac:dyDescent="0.15">
      <c r="C9" s="43"/>
    </row>
    <row r="10" spans="1:34" ht="17.45" customHeight="1" x14ac:dyDescent="0.15">
      <c r="B10" s="77"/>
      <c r="J10" s="220"/>
      <c r="K10" s="221"/>
      <c r="L10" s="222"/>
      <c r="M10" s="45" t="s">
        <v>166</v>
      </c>
    </row>
    <row r="11" spans="1:34" ht="17.45" customHeight="1" x14ac:dyDescent="0.15">
      <c r="B11" s="76"/>
      <c r="J11" s="220"/>
      <c r="K11" s="221"/>
      <c r="L11" s="222"/>
      <c r="M11" s="45" t="s">
        <v>35</v>
      </c>
    </row>
    <row r="12" spans="1:34" ht="15" customHeight="1" x14ac:dyDescent="0.15">
      <c r="M12" s="64" t="s">
        <v>36</v>
      </c>
    </row>
    <row r="13" spans="1:34" ht="9" customHeight="1" x14ac:dyDescent="0.15">
      <c r="K13" s="64"/>
    </row>
    <row r="14" spans="1:34" ht="8.4499999999999993" customHeight="1" x14ac:dyDescent="0.15">
      <c r="B14" s="43"/>
    </row>
    <row r="15" spans="1:34" ht="9" customHeight="1" x14ac:dyDescent="0.15">
      <c r="C15" s="65"/>
      <c r="D15" s="66"/>
      <c r="E15" s="65"/>
      <c r="F15" s="66"/>
      <c r="G15" s="65"/>
      <c r="H15" s="65"/>
    </row>
    <row r="16" spans="1:34" ht="6" customHeight="1" x14ac:dyDescent="0.15">
      <c r="B16" s="67"/>
      <c r="C16" s="68"/>
      <c r="D16" s="68"/>
      <c r="E16" s="68"/>
      <c r="F16" s="68"/>
      <c r="G16" s="68"/>
      <c r="H16" s="68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  <c r="V16" s="43"/>
    </row>
    <row r="17" spans="2:22" ht="15" customHeight="1" x14ac:dyDescent="0.15">
      <c r="B17" s="71" t="s">
        <v>10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</row>
    <row r="18" spans="2:22" ht="9" customHeight="1" x14ac:dyDescent="0.15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57"/>
      <c r="V18" s="43"/>
    </row>
    <row r="19" spans="2:22" ht="9" customHeight="1" x14ac:dyDescent="0.15">
      <c r="B19" s="7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3"/>
    </row>
    <row r="20" spans="2:22" ht="15" customHeight="1" x14ac:dyDescent="0.15">
      <c r="B20" s="75" t="str">
        <f>'２所要額精算書（別紙１）4'!B14</f>
        <v/>
      </c>
      <c r="C20" s="60" t="s">
        <v>11</v>
      </c>
      <c r="D20" s="58"/>
      <c r="E20" s="54"/>
      <c r="F20" s="58"/>
      <c r="G20" s="54"/>
      <c r="H20" s="5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4"/>
      <c r="V20" s="43"/>
    </row>
    <row r="21" spans="2:22" ht="8.25" customHeight="1" x14ac:dyDescent="0.15">
      <c r="B21" s="41"/>
      <c r="C21" s="150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43"/>
    </row>
    <row r="22" spans="2:22" ht="18" customHeight="1" x14ac:dyDescent="0.15">
      <c r="B22" s="41" t="s">
        <v>37</v>
      </c>
      <c r="C22" s="43"/>
      <c r="D22" s="43"/>
      <c r="E22" s="43"/>
      <c r="F22" s="43" t="s">
        <v>0</v>
      </c>
      <c r="G22" s="1"/>
      <c r="H22" s="43" t="s">
        <v>38</v>
      </c>
      <c r="I22" s="1"/>
      <c r="J22" s="43" t="s">
        <v>39</v>
      </c>
      <c r="K22" s="1"/>
      <c r="L22" s="43" t="s">
        <v>40</v>
      </c>
      <c r="M22" s="54" t="s">
        <v>41</v>
      </c>
      <c r="N22" s="43" t="s">
        <v>0</v>
      </c>
      <c r="O22" s="1"/>
      <c r="P22" s="43" t="s">
        <v>38</v>
      </c>
      <c r="Q22" s="1"/>
      <c r="R22" s="43" t="s">
        <v>39</v>
      </c>
      <c r="S22" s="1"/>
      <c r="T22" s="43" t="s">
        <v>40</v>
      </c>
      <c r="U22" s="44"/>
      <c r="V22" s="43"/>
    </row>
    <row r="23" spans="2:22" ht="15" customHeight="1" x14ac:dyDescent="0.15">
      <c r="B23" s="41" t="s">
        <v>157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  <c r="V23" s="43"/>
    </row>
    <row r="24" spans="2:22" ht="15" customHeight="1" x14ac:dyDescent="0.15">
      <c r="B24" s="41"/>
      <c r="C24" s="62" t="s">
        <v>42</v>
      </c>
      <c r="D24" s="217" t="s">
        <v>141</v>
      </c>
      <c r="E24" s="218"/>
      <c r="F24" s="217" t="s">
        <v>154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8"/>
      <c r="U24" s="44"/>
      <c r="V24" s="43"/>
    </row>
    <row r="25" spans="2:22" ht="15" customHeight="1" x14ac:dyDescent="0.15">
      <c r="B25" s="41"/>
      <c r="C25" s="123">
        <f>COUNTA(D25)</f>
        <v>0</v>
      </c>
      <c r="D25" s="207"/>
      <c r="E25" s="208"/>
      <c r="F25" s="209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1"/>
      <c r="U25" s="44"/>
      <c r="V25" s="43"/>
    </row>
    <row r="26" spans="2:22" ht="15" customHeight="1" x14ac:dyDescent="0.15">
      <c r="B26" s="41"/>
      <c r="C26" s="123" t="str">
        <f>IF(D26="","",COUNTA(D$25:D26))</f>
        <v/>
      </c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1"/>
      <c r="U26" s="44"/>
      <c r="V26" s="43"/>
    </row>
    <row r="27" spans="2:22" ht="15" customHeight="1" x14ac:dyDescent="0.15">
      <c r="B27" s="41"/>
      <c r="C27" s="123" t="str">
        <f>IF(D27="","",COUNTA(D$25:D27))</f>
        <v/>
      </c>
      <c r="D27" s="207"/>
      <c r="E27" s="208"/>
      <c r="F27" s="209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1"/>
      <c r="U27" s="44"/>
      <c r="V27" s="43"/>
    </row>
    <row r="28" spans="2:22" ht="15" customHeight="1" x14ac:dyDescent="0.15">
      <c r="B28" s="41"/>
      <c r="C28" s="123" t="str">
        <f>IF(D28="","",COUNTA(D$25:D28))</f>
        <v/>
      </c>
      <c r="D28" s="207"/>
      <c r="E28" s="208"/>
      <c r="F28" s="209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1"/>
      <c r="U28" s="44"/>
      <c r="V28" s="43"/>
    </row>
    <row r="29" spans="2:22" ht="15" customHeight="1" x14ac:dyDescent="0.15">
      <c r="B29" s="41"/>
      <c r="C29" s="123" t="str">
        <f>IF(D29="","",COUNTA(D$25:D29))</f>
        <v/>
      </c>
      <c r="D29" s="207"/>
      <c r="E29" s="208"/>
      <c r="F29" s="209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1"/>
      <c r="U29" s="44"/>
      <c r="V29" s="43"/>
    </row>
    <row r="30" spans="2:22" ht="15" customHeight="1" x14ac:dyDescent="0.15">
      <c r="B30" s="55"/>
      <c r="C30" s="56" t="s">
        <v>43</v>
      </c>
      <c r="D30" s="212">
        <f>ROUNDDOWN(SUM(D25:E29),-3)</f>
        <v>0</v>
      </c>
      <c r="E30" s="213"/>
      <c r="F30" s="214" t="s">
        <v>44</v>
      </c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6"/>
      <c r="U30" s="57"/>
      <c r="V30" s="43"/>
    </row>
    <row r="31" spans="2:22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43"/>
    </row>
    <row r="32" spans="2:22" ht="15" customHeight="1" x14ac:dyDescent="0.15">
      <c r="B32" s="59" t="str">
        <f>'２所要額精算書（別紙１）4'!B18</f>
        <v/>
      </c>
      <c r="C32" s="60" t="s">
        <v>45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  <c r="V32" s="43"/>
    </row>
    <row r="33" spans="2:26" ht="8.25" customHeight="1" x14ac:dyDescent="0.15">
      <c r="B33" s="41"/>
      <c r="C33" s="150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43"/>
    </row>
    <row r="34" spans="2:26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U34" s="44"/>
      <c r="V34" s="43"/>
    </row>
    <row r="35" spans="2:26" ht="15" customHeight="1" x14ac:dyDescent="0.15">
      <c r="B35" s="41" t="s">
        <v>142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4"/>
      <c r="V35" s="43"/>
    </row>
    <row r="36" spans="2:26" ht="15" customHeight="1" x14ac:dyDescent="0.15">
      <c r="B36" s="41"/>
      <c r="C36" s="62" t="s">
        <v>42</v>
      </c>
      <c r="D36" s="217" t="s">
        <v>141</v>
      </c>
      <c r="E36" s="218"/>
      <c r="F36" s="217" t="s">
        <v>154</v>
      </c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8"/>
      <c r="U36" s="44"/>
      <c r="V36" s="43"/>
    </row>
    <row r="37" spans="2:26" ht="15" customHeight="1" x14ac:dyDescent="0.15">
      <c r="B37" s="41"/>
      <c r="C37" s="123">
        <f>COUNTA(D37)</f>
        <v>0</v>
      </c>
      <c r="D37" s="207"/>
      <c r="E37" s="208"/>
      <c r="F37" s="209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1"/>
      <c r="U37" s="44"/>
      <c r="V37" s="43"/>
    </row>
    <row r="38" spans="2:26" ht="15" customHeight="1" x14ac:dyDescent="0.15">
      <c r="B38" s="41"/>
      <c r="C38" s="123" t="str">
        <f>IF(D38="","",COUNTA(D$37:D38))</f>
        <v/>
      </c>
      <c r="D38" s="207"/>
      <c r="E38" s="208"/>
      <c r="F38" s="209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1"/>
      <c r="U38" s="44"/>
      <c r="V38" s="43"/>
    </row>
    <row r="39" spans="2:26" ht="15" customHeight="1" x14ac:dyDescent="0.15">
      <c r="B39" s="41"/>
      <c r="C39" s="123" t="str">
        <f>IF(D39="","",COUNTA(D$37:D39))</f>
        <v/>
      </c>
      <c r="D39" s="207"/>
      <c r="E39" s="208"/>
      <c r="F39" s="209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1"/>
      <c r="U39" s="44"/>
      <c r="V39" s="43"/>
    </row>
    <row r="40" spans="2:26" ht="15" customHeight="1" x14ac:dyDescent="0.15">
      <c r="B40" s="41"/>
      <c r="C40" s="123" t="str">
        <f>IF(D40="","",COUNTA(D$37:D40))</f>
        <v/>
      </c>
      <c r="D40" s="207"/>
      <c r="E40" s="208"/>
      <c r="F40" s="209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1"/>
      <c r="U40" s="44"/>
      <c r="V40" s="43"/>
    </row>
    <row r="41" spans="2:26" ht="15" customHeight="1" x14ac:dyDescent="0.15">
      <c r="B41" s="41"/>
      <c r="C41" s="123" t="str">
        <f>IF(D41="","",COUNTA(D$37:D41))</f>
        <v/>
      </c>
      <c r="D41" s="207"/>
      <c r="E41" s="208"/>
      <c r="F41" s="209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1"/>
      <c r="U41" s="44"/>
      <c r="V41" s="43"/>
    </row>
    <row r="42" spans="2:26" ht="15" customHeight="1" x14ac:dyDescent="0.15">
      <c r="B42" s="55"/>
      <c r="C42" s="56" t="s">
        <v>43</v>
      </c>
      <c r="D42" s="212">
        <f>ROUNDDOWN(SUM(D37:E41),-3)</f>
        <v>0</v>
      </c>
      <c r="E42" s="213"/>
      <c r="F42" s="214" t="s">
        <v>44</v>
      </c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6"/>
      <c r="U42" s="57"/>
      <c r="V42" s="43"/>
    </row>
    <row r="43" spans="2:26" ht="6" customHeight="1" x14ac:dyDescent="0.15">
      <c r="B43" s="41"/>
      <c r="C43" s="54"/>
      <c r="D43" s="58"/>
      <c r="E43" s="54"/>
      <c r="F43" s="58"/>
      <c r="G43" s="54"/>
      <c r="H43" s="5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  <c r="V43" s="43"/>
    </row>
    <row r="44" spans="2:26" ht="15" customHeight="1" x14ac:dyDescent="0.15">
      <c r="B44" s="59" t="str">
        <f>'２所要額精算書（別紙１）4'!B22</f>
        <v/>
      </c>
      <c r="C44" s="60" t="s">
        <v>19</v>
      </c>
      <c r="D44" s="58"/>
      <c r="E44" s="54"/>
      <c r="F44" s="58"/>
      <c r="G44" s="54"/>
      <c r="H44" s="54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4"/>
      <c r="V44" s="43"/>
      <c r="Z44" s="61"/>
    </row>
    <row r="45" spans="2:26" ht="8.25" customHeight="1" x14ac:dyDescent="0.15">
      <c r="B45" s="41"/>
      <c r="C45" s="150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4"/>
      <c r="V45" s="43"/>
      <c r="Z45" s="61"/>
    </row>
    <row r="46" spans="2:26" ht="18" customHeight="1" x14ac:dyDescent="0.15">
      <c r="B46" s="41" t="s">
        <v>37</v>
      </c>
      <c r="C46" s="43"/>
      <c r="D46" s="43"/>
      <c r="E46" s="43"/>
      <c r="F46" s="43" t="s">
        <v>0</v>
      </c>
      <c r="G46" s="1"/>
      <c r="H46" s="43" t="s">
        <v>38</v>
      </c>
      <c r="I46" s="1"/>
      <c r="J46" s="43" t="s">
        <v>39</v>
      </c>
      <c r="K46" s="1"/>
      <c r="L46" s="43" t="s">
        <v>40</v>
      </c>
      <c r="M46" s="54" t="s">
        <v>41</v>
      </c>
      <c r="N46" s="43" t="s">
        <v>0</v>
      </c>
      <c r="O46" s="1"/>
      <c r="P46" s="43" t="s">
        <v>38</v>
      </c>
      <c r="Q46" s="1"/>
      <c r="R46" s="43" t="s">
        <v>39</v>
      </c>
      <c r="S46" s="1"/>
      <c r="T46" s="43" t="s">
        <v>40</v>
      </c>
      <c r="U46" s="44"/>
      <c r="V46" s="43"/>
    </row>
    <row r="47" spans="2:26" ht="6.6" customHeight="1" x14ac:dyDescent="0.15">
      <c r="B47" s="41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54"/>
      <c r="N47" s="43"/>
      <c r="O47" s="43"/>
      <c r="P47" s="43"/>
      <c r="Q47" s="43"/>
      <c r="R47" s="43"/>
      <c r="S47" s="43"/>
      <c r="T47" s="43"/>
      <c r="U47" s="44"/>
      <c r="V47" s="43"/>
    </row>
    <row r="48" spans="2:26" ht="15" customHeight="1" x14ac:dyDescent="0.15">
      <c r="B48" s="41" t="s">
        <v>143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4"/>
      <c r="V48" s="43"/>
    </row>
    <row r="49" spans="2:22" ht="18" customHeight="1" x14ac:dyDescent="0.15">
      <c r="B49" s="41"/>
      <c r="C49" s="197">
        <f>COUNTA(D54:D59)</f>
        <v>0</v>
      </c>
      <c r="D49" s="198"/>
      <c r="E49" s="43" t="s">
        <v>46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4"/>
      <c r="V49" s="43"/>
    </row>
    <row r="50" spans="2:22" ht="6.6" customHeight="1" x14ac:dyDescent="0.15">
      <c r="B50" s="41"/>
      <c r="C50" s="54"/>
      <c r="D50" s="54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4"/>
      <c r="V50" s="43"/>
    </row>
    <row r="51" spans="2:22" ht="15" customHeight="1" x14ac:dyDescent="0.15">
      <c r="B51" s="41" t="s">
        <v>144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43"/>
    </row>
    <row r="52" spans="2:22" ht="18" customHeight="1" x14ac:dyDescent="0.15">
      <c r="B52" s="41"/>
      <c r="C52" s="199" t="s">
        <v>47</v>
      </c>
      <c r="D52" s="199" t="s">
        <v>48</v>
      </c>
      <c r="E52" s="201" t="s">
        <v>49</v>
      </c>
      <c r="F52" s="202"/>
      <c r="G52" s="202"/>
      <c r="H52" s="202"/>
      <c r="I52" s="202"/>
      <c r="J52" s="202"/>
      <c r="K52" s="203"/>
      <c r="L52" s="188" t="s">
        <v>145</v>
      </c>
      <c r="M52" s="189"/>
      <c r="N52" s="189"/>
      <c r="O52" s="189"/>
      <c r="P52" s="189"/>
      <c r="Q52" s="190"/>
      <c r="R52"/>
      <c r="S52"/>
      <c r="T52" s="43"/>
      <c r="U52" s="44"/>
      <c r="V52" s="43"/>
    </row>
    <row r="53" spans="2:22" ht="18" customHeight="1" x14ac:dyDescent="0.15">
      <c r="B53" s="41"/>
      <c r="C53" s="200"/>
      <c r="D53" s="200"/>
      <c r="E53" s="204"/>
      <c r="F53" s="205"/>
      <c r="G53" s="205"/>
      <c r="H53" s="205"/>
      <c r="I53" s="205"/>
      <c r="J53" s="205"/>
      <c r="K53" s="206"/>
      <c r="L53" s="188" t="s">
        <v>50</v>
      </c>
      <c r="M53" s="189"/>
      <c r="N53" s="190"/>
      <c r="O53" s="188" t="s">
        <v>51</v>
      </c>
      <c r="P53" s="189"/>
      <c r="Q53" s="190"/>
      <c r="R53"/>
      <c r="S53"/>
      <c r="T53" s="43"/>
      <c r="U53" s="44"/>
      <c r="V53" s="43"/>
    </row>
    <row r="54" spans="2:22" ht="18" customHeight="1" x14ac:dyDescent="0.15">
      <c r="B54" s="41"/>
      <c r="C54" s="128">
        <f>COUNTA(D54)</f>
        <v>0</v>
      </c>
      <c r="D54" s="124"/>
      <c r="E54" s="125" t="s">
        <v>0</v>
      </c>
      <c r="F54" s="126"/>
      <c r="G54" s="125" t="s">
        <v>38</v>
      </c>
      <c r="H54" s="126"/>
      <c r="I54" s="125" t="s">
        <v>39</v>
      </c>
      <c r="J54" s="126"/>
      <c r="K54" s="125" t="s">
        <v>40</v>
      </c>
      <c r="L54" s="195"/>
      <c r="M54" s="196"/>
      <c r="N54" s="125" t="s">
        <v>52</v>
      </c>
      <c r="O54" s="195"/>
      <c r="P54" s="196"/>
      <c r="Q54" s="125" t="s">
        <v>52</v>
      </c>
      <c r="R54" s="53" t="s">
        <v>53</v>
      </c>
      <c r="S54" s="53">
        <f>L54+O54</f>
        <v>0</v>
      </c>
      <c r="T54" s="43"/>
      <c r="U54" s="44"/>
      <c r="V54" s="43"/>
    </row>
    <row r="55" spans="2:22" ht="18" customHeight="1" x14ac:dyDescent="0.15">
      <c r="B55" s="41"/>
      <c r="C55" s="128" t="str">
        <f>IF(D55="","",COUNTA(D$54:D55))</f>
        <v/>
      </c>
      <c r="D55" s="124"/>
      <c r="E55" s="125" t="s">
        <v>0</v>
      </c>
      <c r="F55" s="126"/>
      <c r="G55" s="125" t="s">
        <v>38</v>
      </c>
      <c r="H55" s="126"/>
      <c r="I55" s="125" t="s">
        <v>39</v>
      </c>
      <c r="J55" s="126"/>
      <c r="K55" s="125" t="s">
        <v>40</v>
      </c>
      <c r="L55" s="195"/>
      <c r="M55" s="196"/>
      <c r="N55" s="125" t="s">
        <v>52</v>
      </c>
      <c r="O55" s="195"/>
      <c r="P55" s="196"/>
      <c r="Q55" s="125" t="s">
        <v>52</v>
      </c>
      <c r="R55" s="53" t="s">
        <v>54</v>
      </c>
      <c r="S55" s="53">
        <f t="shared" ref="S55:S59" si="0">L55+O55</f>
        <v>0</v>
      </c>
      <c r="T55" s="43"/>
      <c r="U55" s="44"/>
      <c r="V55" s="43"/>
    </row>
    <row r="56" spans="2:22" ht="18" customHeight="1" x14ac:dyDescent="0.15">
      <c r="B56" s="41"/>
      <c r="C56" s="128" t="str">
        <f>IF(D56="","",COUNTA(D$54:D56))</f>
        <v/>
      </c>
      <c r="D56" s="124"/>
      <c r="E56" s="125" t="s">
        <v>0</v>
      </c>
      <c r="F56" s="126"/>
      <c r="G56" s="125" t="s">
        <v>38</v>
      </c>
      <c r="H56" s="126"/>
      <c r="I56" s="125" t="s">
        <v>39</v>
      </c>
      <c r="J56" s="126"/>
      <c r="K56" s="125" t="s">
        <v>40</v>
      </c>
      <c r="L56" s="195"/>
      <c r="M56" s="196"/>
      <c r="N56" s="125" t="s">
        <v>52</v>
      </c>
      <c r="O56" s="195"/>
      <c r="P56" s="196"/>
      <c r="Q56" s="125" t="s">
        <v>52</v>
      </c>
      <c r="R56" s="53" t="s">
        <v>54</v>
      </c>
      <c r="S56" s="53">
        <f t="shared" si="0"/>
        <v>0</v>
      </c>
      <c r="T56" s="43"/>
      <c r="U56" s="44"/>
      <c r="V56" s="43"/>
    </row>
    <row r="57" spans="2:22" ht="18" customHeight="1" x14ac:dyDescent="0.15">
      <c r="B57" s="41"/>
      <c r="C57" s="128" t="str">
        <f>IF(D57="","",COUNTA(D$54:D57))</f>
        <v/>
      </c>
      <c r="D57" s="124"/>
      <c r="E57" s="125" t="s">
        <v>0</v>
      </c>
      <c r="F57" s="126"/>
      <c r="G57" s="125" t="s">
        <v>38</v>
      </c>
      <c r="H57" s="126"/>
      <c r="I57" s="125" t="s">
        <v>39</v>
      </c>
      <c r="J57" s="126"/>
      <c r="K57" s="125" t="s">
        <v>40</v>
      </c>
      <c r="L57" s="195"/>
      <c r="M57" s="196"/>
      <c r="N57" s="125" t="s">
        <v>52</v>
      </c>
      <c r="O57" s="195"/>
      <c r="P57" s="196"/>
      <c r="Q57" s="125" t="s">
        <v>52</v>
      </c>
      <c r="R57" s="53" t="s">
        <v>54</v>
      </c>
      <c r="S57" s="53">
        <f t="shared" si="0"/>
        <v>0</v>
      </c>
      <c r="T57" s="43"/>
      <c r="U57" s="44"/>
      <c r="V57" s="43"/>
    </row>
    <row r="58" spans="2:22" ht="18" customHeight="1" x14ac:dyDescent="0.15">
      <c r="B58" s="41"/>
      <c r="C58" s="128" t="str">
        <f>IF(D58="","",COUNTA(D$54:D58))</f>
        <v/>
      </c>
      <c r="D58" s="124"/>
      <c r="E58" s="125" t="s">
        <v>0</v>
      </c>
      <c r="F58" s="126"/>
      <c r="G58" s="125" t="s">
        <v>38</v>
      </c>
      <c r="H58" s="126"/>
      <c r="I58" s="125" t="s">
        <v>39</v>
      </c>
      <c r="J58" s="126"/>
      <c r="K58" s="125" t="s">
        <v>40</v>
      </c>
      <c r="L58" s="195"/>
      <c r="M58" s="196"/>
      <c r="N58" s="125" t="s">
        <v>52</v>
      </c>
      <c r="O58" s="195"/>
      <c r="P58" s="196"/>
      <c r="Q58" s="125" t="s">
        <v>52</v>
      </c>
      <c r="R58" s="53" t="s">
        <v>54</v>
      </c>
      <c r="S58" s="53">
        <f t="shared" si="0"/>
        <v>0</v>
      </c>
      <c r="T58" s="43"/>
      <c r="U58" s="44"/>
      <c r="V58" s="43"/>
    </row>
    <row r="59" spans="2:22" ht="18" customHeight="1" x14ac:dyDescent="0.15">
      <c r="B59" s="41"/>
      <c r="C59" s="128" t="str">
        <f>IF(D59="","",COUNTA(D$54:D59))</f>
        <v/>
      </c>
      <c r="D59" s="124"/>
      <c r="E59" s="125" t="s">
        <v>0</v>
      </c>
      <c r="F59" s="127"/>
      <c r="G59" s="125" t="s">
        <v>38</v>
      </c>
      <c r="H59" s="127"/>
      <c r="I59" s="125" t="s">
        <v>39</v>
      </c>
      <c r="J59" s="127"/>
      <c r="K59" s="125" t="s">
        <v>40</v>
      </c>
      <c r="L59" s="195"/>
      <c r="M59" s="196"/>
      <c r="N59" s="125" t="s">
        <v>52</v>
      </c>
      <c r="O59" s="195"/>
      <c r="P59" s="196"/>
      <c r="Q59" s="125" t="s">
        <v>52</v>
      </c>
      <c r="R59" s="53" t="s">
        <v>54</v>
      </c>
      <c r="S59" s="53">
        <f t="shared" si="0"/>
        <v>0</v>
      </c>
      <c r="T59" s="43"/>
      <c r="U59" s="44"/>
      <c r="V59" s="43"/>
    </row>
    <row r="60" spans="2:22" ht="18" customHeight="1" x14ac:dyDescent="0.15">
      <c r="B60" s="41"/>
      <c r="C60" s="188" t="s">
        <v>53</v>
      </c>
      <c r="D60" s="189"/>
      <c r="E60" s="189"/>
      <c r="F60" s="189"/>
      <c r="G60" s="189"/>
      <c r="H60" s="189"/>
      <c r="I60" s="189"/>
      <c r="J60" s="189"/>
      <c r="K60" s="190"/>
      <c r="L60" s="191">
        <f>SUM(L54:M59)</f>
        <v>0</v>
      </c>
      <c r="M60" s="192"/>
      <c r="N60" s="42" t="s">
        <v>52</v>
      </c>
      <c r="O60" s="193">
        <f>SUM(O54:P59)</f>
        <v>0</v>
      </c>
      <c r="P60" s="194"/>
      <c r="Q60" s="42" t="s">
        <v>52</v>
      </c>
      <c r="R60"/>
      <c r="S60"/>
      <c r="T60" s="43"/>
      <c r="U60" s="44"/>
      <c r="V60" s="43"/>
    </row>
    <row r="61" spans="2:22" ht="18" customHeight="1" x14ac:dyDescent="0.15">
      <c r="B61" s="46"/>
      <c r="C61" s="47" t="s">
        <v>55</v>
      </c>
      <c r="D61" s="48"/>
      <c r="E61" s="48"/>
      <c r="F61" s="48"/>
      <c r="G61" s="48"/>
      <c r="H61" s="48"/>
      <c r="I61" s="48"/>
      <c r="J61" s="48"/>
      <c r="K61" s="48"/>
      <c r="L61" s="49"/>
      <c r="M61" s="49"/>
      <c r="N61" s="48"/>
      <c r="O61" s="50"/>
      <c r="P61" s="50"/>
      <c r="Q61" s="48"/>
      <c r="R61" s="50"/>
      <c r="S61" s="50"/>
      <c r="T61" s="51"/>
      <c r="U61" s="52"/>
      <c r="V61" s="43"/>
    </row>
  </sheetData>
  <sheetProtection algorithmName="SHA-512" hashValue="4lWtsOtvcl7hV+awLsUQB4wCUeeKZQuMY4K2+K/FvupWuo9KQhNkBrYl/SqygopVKzjFxs5B4vpEt7TVjl134w==" saltValue="22VDnVggwvhC1UqimDAVHA==" spinCount="100000" sheet="1" objects="1" scenarios="1"/>
  <mergeCells count="59">
    <mergeCell ref="F8:J8"/>
    <mergeCell ref="K8:U8"/>
    <mergeCell ref="A4:V4"/>
    <mergeCell ref="F6:J6"/>
    <mergeCell ref="K6:U6"/>
    <mergeCell ref="F7:J7"/>
    <mergeCell ref="K7:U7"/>
    <mergeCell ref="J10:L10"/>
    <mergeCell ref="J11:L11"/>
    <mergeCell ref="D24:E24"/>
    <mergeCell ref="F24:T24"/>
    <mergeCell ref="D25:E25"/>
    <mergeCell ref="F25:T25"/>
    <mergeCell ref="D26:E26"/>
    <mergeCell ref="F26:T26"/>
    <mergeCell ref="D27:E27"/>
    <mergeCell ref="F27:T27"/>
    <mergeCell ref="D28:E28"/>
    <mergeCell ref="F28:T28"/>
    <mergeCell ref="D29:E29"/>
    <mergeCell ref="F29:T29"/>
    <mergeCell ref="D30:E30"/>
    <mergeCell ref="F30:T30"/>
    <mergeCell ref="D36:E36"/>
    <mergeCell ref="F36:T36"/>
    <mergeCell ref="D37:E37"/>
    <mergeCell ref="F37:T37"/>
    <mergeCell ref="D38:E38"/>
    <mergeCell ref="F38:T38"/>
    <mergeCell ref="D39:E39"/>
    <mergeCell ref="F39:T39"/>
    <mergeCell ref="D40:E40"/>
    <mergeCell ref="F40:T40"/>
    <mergeCell ref="D41:E41"/>
    <mergeCell ref="F41:T41"/>
    <mergeCell ref="D42:E42"/>
    <mergeCell ref="F42:T42"/>
    <mergeCell ref="C49:D49"/>
    <mergeCell ref="C52:C53"/>
    <mergeCell ref="D52:D53"/>
    <mergeCell ref="E52:K53"/>
    <mergeCell ref="L52:Q52"/>
    <mergeCell ref="L53:N53"/>
    <mergeCell ref="O53:Q53"/>
    <mergeCell ref="L54:M54"/>
    <mergeCell ref="O54:P54"/>
    <mergeCell ref="L55:M55"/>
    <mergeCell ref="O55:P55"/>
    <mergeCell ref="L56:M56"/>
    <mergeCell ref="O56:P56"/>
    <mergeCell ref="C60:K60"/>
    <mergeCell ref="L60:M60"/>
    <mergeCell ref="O60:P60"/>
    <mergeCell ref="L57:M57"/>
    <mergeCell ref="O57:P57"/>
    <mergeCell ref="L58:M58"/>
    <mergeCell ref="O58:P58"/>
    <mergeCell ref="L59:M59"/>
    <mergeCell ref="O59:P59"/>
  </mergeCells>
  <phoneticPr fontId="1"/>
  <conditionalFormatting sqref="S54:S59">
    <cfRule type="cellIs" dxfId="1" priority="1" operator="greaterThan">
      <formula>30</formula>
    </cfRule>
  </conditionalFormatting>
  <dataValidations count="1">
    <dataValidation type="list" allowBlank="1" showInputMessage="1" showErrorMessage="1" sqref="J10:J11" xr:uid="{31BF8717-B3AC-4226-88AC-BB602B556DB5}">
      <formula1>$AH$3:$AH$4</formula1>
    </dataValidation>
  </dataValidations>
  <pageMargins left="0.70866141732283472" right="0.39370078740157483" top="0.56000000000000005" bottom="0.46" header="0.31496062992125984" footer="0.31496062992125984"/>
  <pageSetup paperSize="9" scale="8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1C995-9A15-4DFE-8743-42CF6AF0FFF4}">
  <sheetPr>
    <tabColor rgb="FFBDD8CC"/>
  </sheetPr>
  <dimension ref="A1:DV84"/>
  <sheetViews>
    <sheetView showZeros="0" view="pageBreakPreview" topLeftCell="A21" zoomScaleNormal="100" zoomScaleSheetLayoutView="100" workbookViewId="0">
      <selection activeCell="D42" sqref="D42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6" style="45" customWidth="1"/>
    <col min="5" max="5" width="4.25" style="45" customWidth="1"/>
    <col min="6" max="7" width="4.75" style="45" customWidth="1"/>
    <col min="8" max="8" width="2.75" style="45" customWidth="1"/>
    <col min="9" max="9" width="4.875" style="45" customWidth="1"/>
    <col min="10" max="12" width="3.875" style="45" customWidth="1"/>
    <col min="13" max="13" width="2.125" style="45" customWidth="1"/>
    <col min="14" max="15" width="4.75" style="45" customWidth="1"/>
    <col min="16" max="16" width="2.375" style="45" customWidth="1"/>
    <col min="17" max="20" width="3.875" style="45" customWidth="1"/>
    <col min="21" max="21" width="6" style="45"/>
    <col min="22" max="22" width="4.875" style="45" customWidth="1"/>
    <col min="23" max="23" width="2.75" style="45" customWidth="1"/>
    <col min="24" max="24" width="2.875" style="45" customWidth="1"/>
    <col min="25" max="25" width="3.125" style="45" customWidth="1"/>
    <col min="26" max="26" width="2.375" style="45" customWidth="1"/>
    <col min="27" max="32" width="6" style="45"/>
    <col min="33" max="33" width="5.375" style="45" customWidth="1"/>
    <col min="34" max="34" width="6" style="45" hidden="1" customWidth="1"/>
    <col min="35" max="16384" width="6" style="45"/>
  </cols>
  <sheetData>
    <row r="1" spans="1:126" s="78" customFormat="1" ht="61.9" customHeight="1" x14ac:dyDescent="0.15"/>
    <row r="2" spans="1:126" ht="15" customHeight="1" x14ac:dyDescent="0.15">
      <c r="A2" s="79" t="s">
        <v>29</v>
      </c>
      <c r="AH2" s="81" t="s">
        <v>56</v>
      </c>
    </row>
    <row r="3" spans="1:126" ht="9" customHeight="1" x14ac:dyDescent="0.15">
      <c r="C3" s="65"/>
      <c r="D3" s="66"/>
      <c r="E3" s="65"/>
      <c r="F3" s="66"/>
      <c r="G3" s="65"/>
      <c r="H3" s="65"/>
      <c r="AH3" s="81"/>
    </row>
    <row r="4" spans="1:126" ht="6" customHeight="1" x14ac:dyDescent="0.15">
      <c r="B4" s="67"/>
      <c r="C4" s="68"/>
      <c r="D4" s="68"/>
      <c r="E4" s="68"/>
      <c r="F4" s="68"/>
      <c r="G4" s="68"/>
      <c r="H4" s="68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/>
      <c r="Y4" s="43"/>
    </row>
    <row r="5" spans="1:126" ht="15" customHeight="1" x14ac:dyDescent="0.15">
      <c r="B5" s="71" t="s">
        <v>22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4"/>
      <c r="Y5" s="43"/>
    </row>
    <row r="6" spans="1:126" ht="9" customHeight="1" x14ac:dyDescent="0.1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57"/>
      <c r="Y6" s="43"/>
    </row>
    <row r="7" spans="1:126" ht="15" customHeight="1" x14ac:dyDescent="0.15">
      <c r="B7" s="75" t="str">
        <f>'２所要額精算書（別紙１）4'!B30</f>
        <v/>
      </c>
      <c r="C7" s="143" t="s">
        <v>57</v>
      </c>
      <c r="D7" s="58"/>
      <c r="E7" s="54"/>
      <c r="F7" s="58"/>
      <c r="G7" s="54"/>
      <c r="H7" s="5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4"/>
      <c r="Y7" s="43"/>
    </row>
    <row r="8" spans="1:126" ht="8.25" customHeight="1" x14ac:dyDescent="0.15">
      <c r="B8" s="41"/>
      <c r="C8" s="151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4"/>
      <c r="Y8" s="43"/>
    </row>
    <row r="9" spans="1:126" s="82" customFormat="1" ht="22.5" customHeight="1" x14ac:dyDescent="0.15">
      <c r="B9" s="138" t="s">
        <v>58</v>
      </c>
      <c r="C9" s="139"/>
      <c r="D9" s="139"/>
      <c r="E9" s="139"/>
      <c r="F9" s="139"/>
      <c r="G9" s="131" t="s">
        <v>0</v>
      </c>
      <c r="H9" s="132"/>
      <c r="I9" s="131" t="s">
        <v>38</v>
      </c>
      <c r="J9" s="132"/>
      <c r="K9" s="131" t="s">
        <v>39</v>
      </c>
      <c r="L9" s="132"/>
      <c r="M9" s="131" t="s">
        <v>40</v>
      </c>
      <c r="N9" s="131" t="s">
        <v>41</v>
      </c>
      <c r="O9" s="131" t="s">
        <v>0</v>
      </c>
      <c r="P9" s="132"/>
      <c r="Q9" s="131" t="s">
        <v>38</v>
      </c>
      <c r="R9" s="132"/>
      <c r="S9" s="131" t="s">
        <v>39</v>
      </c>
      <c r="T9" s="132"/>
      <c r="U9" s="131" t="s">
        <v>40</v>
      </c>
      <c r="V9" s="133"/>
      <c r="W9" s="133"/>
      <c r="X9" s="134"/>
      <c r="DV9" s="82" t="s">
        <v>59</v>
      </c>
    </row>
    <row r="10" spans="1:126" s="82" customFormat="1" ht="22.5" customHeight="1" x14ac:dyDescent="0.15">
      <c r="B10" s="140" t="s">
        <v>146</v>
      </c>
      <c r="C10" s="139"/>
      <c r="D10" s="141"/>
      <c r="E10" s="141"/>
      <c r="F10" s="141"/>
      <c r="G10" s="135"/>
      <c r="H10" s="135"/>
      <c r="I10" s="135"/>
      <c r="J10" s="135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5"/>
      <c r="X10" s="137"/>
      <c r="DV10" s="82" t="s">
        <v>60</v>
      </c>
    </row>
    <row r="11" spans="1:126" s="82" customFormat="1" ht="22.5" customHeight="1" x14ac:dyDescent="0.15">
      <c r="B11" s="140" t="s">
        <v>61</v>
      </c>
      <c r="C11" s="142"/>
      <c r="D11" s="139" t="s">
        <v>147</v>
      </c>
      <c r="E11" s="141"/>
      <c r="F11" s="141"/>
      <c r="G11" s="135"/>
      <c r="H11" s="135"/>
      <c r="I11" s="135"/>
      <c r="J11" s="135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5"/>
      <c r="X11" s="137"/>
      <c r="DV11" s="82" t="s">
        <v>0</v>
      </c>
    </row>
    <row r="12" spans="1:126" s="82" customFormat="1" ht="22.5" customHeight="1" x14ac:dyDescent="0.15">
      <c r="B12" s="138"/>
      <c r="C12" s="142"/>
      <c r="D12" s="139" t="s">
        <v>148</v>
      </c>
      <c r="E12" s="139"/>
      <c r="F12" s="139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6"/>
      <c r="T12" s="136"/>
      <c r="U12" s="136"/>
      <c r="V12" s="136"/>
      <c r="W12" s="136"/>
      <c r="X12" s="134"/>
    </row>
    <row r="13" spans="1:126" s="82" customFormat="1" ht="22.5" customHeight="1" x14ac:dyDescent="0.15">
      <c r="B13" s="138" t="s">
        <v>149</v>
      </c>
      <c r="C13" s="139"/>
      <c r="D13" s="139"/>
      <c r="E13" s="139"/>
      <c r="F13" s="139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6"/>
      <c r="T13" s="136"/>
      <c r="U13" s="136"/>
      <c r="V13" s="136"/>
      <c r="W13" s="136"/>
      <c r="X13" s="134"/>
    </row>
    <row r="14" spans="1:126" s="82" customFormat="1" ht="22.5" customHeight="1" x14ac:dyDescent="0.15">
      <c r="B14" s="138" t="s">
        <v>62</v>
      </c>
      <c r="C14" s="139"/>
      <c r="D14" s="139"/>
      <c r="E14" s="141"/>
      <c r="F14" s="141"/>
      <c r="G14" s="131" t="s">
        <v>0</v>
      </c>
      <c r="H14" s="132"/>
      <c r="I14" s="131" t="s">
        <v>38</v>
      </c>
      <c r="J14" s="132"/>
      <c r="K14" s="131" t="s">
        <v>39</v>
      </c>
      <c r="L14" s="132"/>
      <c r="M14" s="131" t="s">
        <v>40</v>
      </c>
      <c r="N14" s="131" t="s">
        <v>41</v>
      </c>
      <c r="O14" s="130" t="s">
        <v>0</v>
      </c>
      <c r="P14" s="132"/>
      <c r="Q14" s="131" t="s">
        <v>38</v>
      </c>
      <c r="R14" s="132"/>
      <c r="S14" s="131" t="s">
        <v>39</v>
      </c>
      <c r="T14" s="132"/>
      <c r="U14" s="131" t="s">
        <v>40</v>
      </c>
      <c r="V14" s="133"/>
      <c r="W14" s="133"/>
      <c r="X14" s="134"/>
    </row>
    <row r="15" spans="1:126" ht="9" customHeight="1" x14ac:dyDescent="0.15">
      <c r="B15" s="7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X15" s="83"/>
      <c r="Y15" s="43"/>
    </row>
    <row r="16" spans="1:126" ht="15" customHeight="1" x14ac:dyDescent="0.15">
      <c r="B16" s="59" t="str">
        <f>'２所要額精算書（別紙１）4'!B34</f>
        <v/>
      </c>
      <c r="C16" s="60" t="s">
        <v>165</v>
      </c>
      <c r="D16" s="58"/>
      <c r="E16" s="54"/>
      <c r="F16" s="58"/>
      <c r="G16" s="54"/>
      <c r="H16" s="5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X16" s="83"/>
      <c r="Y16" s="43"/>
    </row>
    <row r="17" spans="2:30" ht="8.25" customHeight="1" x14ac:dyDescent="0.15">
      <c r="B17" s="41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7"/>
      <c r="Y17" s="43"/>
    </row>
    <row r="18" spans="2:30" ht="18" customHeight="1" x14ac:dyDescent="0.15">
      <c r="B18" s="41" t="s">
        <v>37</v>
      </c>
      <c r="C18" s="43"/>
      <c r="D18" s="43"/>
      <c r="E18" s="43"/>
      <c r="G18" s="43" t="s">
        <v>0</v>
      </c>
      <c r="H18" s="1"/>
      <c r="I18" s="43" t="s">
        <v>38</v>
      </c>
      <c r="J18" s="1"/>
      <c r="K18" s="43" t="s">
        <v>39</v>
      </c>
      <c r="L18" s="1"/>
      <c r="M18" s="43" t="s">
        <v>40</v>
      </c>
      <c r="N18" s="54" t="s">
        <v>41</v>
      </c>
      <c r="O18" s="54" t="s">
        <v>0</v>
      </c>
      <c r="P18" s="1"/>
      <c r="Q18" s="43" t="s">
        <v>38</v>
      </c>
      <c r="R18" s="1"/>
      <c r="S18" s="43" t="s">
        <v>39</v>
      </c>
      <c r="T18" s="1"/>
      <c r="U18" s="43" t="s">
        <v>40</v>
      </c>
      <c r="X18" s="83"/>
      <c r="Y18" s="43"/>
    </row>
    <row r="19" spans="2:30" ht="15" customHeight="1" x14ac:dyDescent="0.15">
      <c r="B19" s="41" t="s">
        <v>150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3"/>
    </row>
    <row r="20" spans="2:30" ht="15" customHeight="1" x14ac:dyDescent="0.15">
      <c r="B20" s="41"/>
      <c r="C20" s="197">
        <f>COUNTA(D23:D27)</f>
        <v>0</v>
      </c>
      <c r="D20" s="198"/>
      <c r="E20" s="41" t="s">
        <v>46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3"/>
    </row>
    <row r="21" spans="2:30" ht="15" customHeight="1" x14ac:dyDescent="0.15">
      <c r="B21" s="41" t="s">
        <v>151</v>
      </c>
      <c r="C21" s="54"/>
      <c r="D21" s="54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3"/>
    </row>
    <row r="22" spans="2:30" ht="27.6" customHeight="1" x14ac:dyDescent="0.15">
      <c r="B22" s="41"/>
      <c r="C22" s="125" t="s">
        <v>47</v>
      </c>
      <c r="D22" s="125" t="s">
        <v>48</v>
      </c>
      <c r="E22" s="256" t="s">
        <v>49</v>
      </c>
      <c r="F22" s="256"/>
      <c r="G22" s="256"/>
      <c r="H22" s="256"/>
      <c r="I22" s="256"/>
      <c r="J22" s="256"/>
      <c r="K22" s="257"/>
      <c r="L22" s="257" t="s">
        <v>63</v>
      </c>
      <c r="M22" s="258"/>
      <c r="N22" s="258"/>
      <c r="O22" s="258"/>
      <c r="P22" s="258"/>
      <c r="Q22" s="258"/>
      <c r="R22" s="259"/>
      <c r="S22" s="260" t="s">
        <v>64</v>
      </c>
      <c r="T22" s="261"/>
      <c r="U22" s="262" t="s">
        <v>152</v>
      </c>
      <c r="V22" s="263"/>
      <c r="W22" s="264"/>
      <c r="X22" s="44"/>
      <c r="Y22" s="43"/>
      <c r="AD22" s="61" t="s">
        <v>65</v>
      </c>
    </row>
    <row r="23" spans="2:30" ht="15" customHeight="1" x14ac:dyDescent="0.15">
      <c r="B23" s="41"/>
      <c r="C23" s="123">
        <f>COUNTA(D23)</f>
        <v>0</v>
      </c>
      <c r="D23" s="145"/>
      <c r="E23" s="145"/>
      <c r="F23" s="127"/>
      <c r="G23" s="125" t="s">
        <v>38</v>
      </c>
      <c r="H23" s="127"/>
      <c r="I23" s="125" t="s">
        <v>39</v>
      </c>
      <c r="J23" s="127"/>
      <c r="K23" s="144" t="s">
        <v>40</v>
      </c>
      <c r="L23" s="146" t="s">
        <v>0</v>
      </c>
      <c r="M23" s="127"/>
      <c r="N23" s="125" t="s">
        <v>38</v>
      </c>
      <c r="O23" s="127"/>
      <c r="P23" s="125" t="s">
        <v>39</v>
      </c>
      <c r="Q23" s="127"/>
      <c r="R23" s="144" t="s">
        <v>40</v>
      </c>
      <c r="S23" s="147"/>
      <c r="T23" s="148" t="s">
        <v>66</v>
      </c>
      <c r="U23" s="253"/>
      <c r="V23" s="254"/>
      <c r="W23" s="255"/>
      <c r="X23" s="44"/>
      <c r="Y23" s="43"/>
      <c r="AD23" s="61" t="s">
        <v>158</v>
      </c>
    </row>
    <row r="24" spans="2:30" ht="15" customHeight="1" x14ac:dyDescent="0.15">
      <c r="B24" s="41"/>
      <c r="C24" s="123" t="str">
        <f>IF(D24="","",COUNTA(D$23:D24))</f>
        <v/>
      </c>
      <c r="D24" s="145"/>
      <c r="E24" s="145"/>
      <c r="F24" s="127"/>
      <c r="G24" s="125" t="s">
        <v>38</v>
      </c>
      <c r="H24" s="127"/>
      <c r="I24" s="125" t="s">
        <v>39</v>
      </c>
      <c r="J24" s="127"/>
      <c r="K24" s="144" t="s">
        <v>40</v>
      </c>
      <c r="L24" s="146" t="s">
        <v>0</v>
      </c>
      <c r="M24" s="127"/>
      <c r="N24" s="125" t="s">
        <v>38</v>
      </c>
      <c r="O24" s="127"/>
      <c r="P24" s="125" t="s">
        <v>39</v>
      </c>
      <c r="Q24" s="127"/>
      <c r="R24" s="144" t="s">
        <v>40</v>
      </c>
      <c r="S24" s="147"/>
      <c r="T24" s="148" t="s">
        <v>66</v>
      </c>
      <c r="U24" s="253"/>
      <c r="V24" s="254"/>
      <c r="W24" s="255"/>
      <c r="X24" s="44"/>
      <c r="Y24" s="43"/>
    </row>
    <row r="25" spans="2:30" ht="15" customHeight="1" x14ac:dyDescent="0.15">
      <c r="B25" s="41"/>
      <c r="C25" s="123" t="str">
        <f>IF(D25="","",COUNTA(D$23:D25))</f>
        <v/>
      </c>
      <c r="D25" s="145"/>
      <c r="E25" s="145"/>
      <c r="F25" s="127"/>
      <c r="G25" s="125" t="s">
        <v>38</v>
      </c>
      <c r="H25" s="127"/>
      <c r="I25" s="125" t="s">
        <v>39</v>
      </c>
      <c r="J25" s="127"/>
      <c r="K25" s="144" t="s">
        <v>40</v>
      </c>
      <c r="L25" s="146" t="s">
        <v>0</v>
      </c>
      <c r="M25" s="127"/>
      <c r="N25" s="125" t="s">
        <v>38</v>
      </c>
      <c r="O25" s="127"/>
      <c r="P25" s="125" t="s">
        <v>39</v>
      </c>
      <c r="Q25" s="127"/>
      <c r="R25" s="144" t="s">
        <v>40</v>
      </c>
      <c r="S25" s="147"/>
      <c r="T25" s="148" t="s">
        <v>66</v>
      </c>
      <c r="U25" s="253"/>
      <c r="V25" s="254"/>
      <c r="W25" s="255"/>
      <c r="X25" s="44"/>
      <c r="Y25" s="43"/>
    </row>
    <row r="26" spans="2:30" ht="15" customHeight="1" x14ac:dyDescent="0.15">
      <c r="B26" s="41"/>
      <c r="C26" s="123" t="str">
        <f>IF(D26="","",COUNTA(D$23:D26))</f>
        <v/>
      </c>
      <c r="D26" s="145"/>
      <c r="E26" s="145"/>
      <c r="F26" s="127"/>
      <c r="G26" s="125" t="s">
        <v>38</v>
      </c>
      <c r="H26" s="127"/>
      <c r="I26" s="125" t="s">
        <v>39</v>
      </c>
      <c r="J26" s="127"/>
      <c r="K26" s="144" t="s">
        <v>40</v>
      </c>
      <c r="L26" s="146" t="s">
        <v>0</v>
      </c>
      <c r="M26" s="127"/>
      <c r="N26" s="125" t="s">
        <v>38</v>
      </c>
      <c r="O26" s="127"/>
      <c r="P26" s="125" t="s">
        <v>39</v>
      </c>
      <c r="Q26" s="127"/>
      <c r="R26" s="144" t="s">
        <v>40</v>
      </c>
      <c r="S26" s="147"/>
      <c r="T26" s="148" t="s">
        <v>66</v>
      </c>
      <c r="U26" s="253"/>
      <c r="V26" s="254"/>
      <c r="W26" s="255"/>
      <c r="X26" s="44"/>
      <c r="Y26" s="43"/>
    </row>
    <row r="27" spans="2:30" ht="15" customHeight="1" x14ac:dyDescent="0.15">
      <c r="B27" s="41"/>
      <c r="C27" s="123" t="str">
        <f>IF(D27="","",COUNTA(D$23:D27))</f>
        <v/>
      </c>
      <c r="D27" s="145"/>
      <c r="E27" s="145"/>
      <c r="F27" s="127"/>
      <c r="G27" s="125" t="s">
        <v>38</v>
      </c>
      <c r="H27" s="127"/>
      <c r="I27" s="125" t="s">
        <v>39</v>
      </c>
      <c r="J27" s="127"/>
      <c r="K27" s="144" t="s">
        <v>40</v>
      </c>
      <c r="L27" s="146" t="s">
        <v>0</v>
      </c>
      <c r="M27" s="127"/>
      <c r="N27" s="125" t="s">
        <v>38</v>
      </c>
      <c r="O27" s="127"/>
      <c r="P27" s="125" t="s">
        <v>39</v>
      </c>
      <c r="Q27" s="127"/>
      <c r="R27" s="144" t="s">
        <v>40</v>
      </c>
      <c r="S27" s="147"/>
      <c r="T27" s="148" t="s">
        <v>66</v>
      </c>
      <c r="U27" s="253"/>
      <c r="V27" s="254"/>
      <c r="W27" s="255"/>
      <c r="X27" s="44"/>
      <c r="Y27" s="43"/>
    </row>
    <row r="28" spans="2:30" ht="15" customHeight="1" x14ac:dyDescent="0.15">
      <c r="B28" s="41"/>
      <c r="C28" s="188" t="s">
        <v>53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90"/>
      <c r="S28" s="84">
        <f>SUM(S23:T27)</f>
        <v>0</v>
      </c>
      <c r="T28" s="129" t="s">
        <v>66</v>
      </c>
      <c r="U28" s="265">
        <f>SUM(U23:W27)</f>
        <v>0</v>
      </c>
      <c r="V28" s="266"/>
      <c r="W28" s="267"/>
      <c r="X28" s="44"/>
      <c r="Y28" s="43"/>
    </row>
    <row r="29" spans="2:30" ht="15" customHeight="1" x14ac:dyDescent="0.15">
      <c r="B29" s="41"/>
      <c r="C29" s="85" t="s">
        <v>67</v>
      </c>
      <c r="D29" s="54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4"/>
      <c r="Y29" s="43"/>
    </row>
    <row r="30" spans="2:30" ht="15" customHeight="1" x14ac:dyDescent="0.15">
      <c r="B30" s="55"/>
      <c r="C30" s="73"/>
      <c r="D30" s="86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57"/>
      <c r="Y30" s="43"/>
    </row>
    <row r="31" spans="2:30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3"/>
    </row>
    <row r="32" spans="2:30" ht="15" customHeight="1" x14ac:dyDescent="0.15">
      <c r="B32" s="75" t="str">
        <f>'２所要額精算書（別紙１）4'!B44</f>
        <v/>
      </c>
      <c r="C32" s="60" t="s">
        <v>68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3"/>
    </row>
    <row r="33" spans="2:25" ht="8.25" customHeight="1" x14ac:dyDescent="0.15">
      <c r="B33" s="41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7"/>
      <c r="Y33" s="43"/>
    </row>
    <row r="34" spans="2:25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X34" s="44"/>
      <c r="Y34" s="43"/>
    </row>
    <row r="35" spans="2:25" ht="18" customHeight="1" x14ac:dyDescent="0.15">
      <c r="B35" s="41"/>
      <c r="C35" s="89"/>
      <c r="D35" s="43" t="s">
        <v>114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54"/>
      <c r="U35" s="43"/>
      <c r="V35" s="43"/>
      <c r="W35" s="43"/>
      <c r="X35" s="44"/>
      <c r="Y35" s="43"/>
    </row>
    <row r="36" spans="2:25" ht="15" customHeight="1" x14ac:dyDescent="0.15">
      <c r="B36" s="41" t="s">
        <v>115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4"/>
      <c r="Y36" s="43"/>
    </row>
    <row r="37" spans="2:25" ht="6" customHeight="1" x14ac:dyDescent="0.15">
      <c r="B37" s="4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4"/>
      <c r="Y37" s="43"/>
    </row>
    <row r="38" spans="2:25" ht="18" customHeight="1" x14ac:dyDescent="0.15">
      <c r="B38" s="41"/>
      <c r="C38" s="89"/>
      <c r="D38" s="43" t="s">
        <v>69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4"/>
      <c r="Y38" s="43"/>
    </row>
    <row r="39" spans="2:25" ht="18" customHeight="1" x14ac:dyDescent="0.15">
      <c r="B39" s="41"/>
      <c r="C39" s="89"/>
      <c r="D39" s="43" t="s">
        <v>70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4"/>
      <c r="Y39" s="43"/>
    </row>
    <row r="40" spans="2:25" ht="18" customHeight="1" x14ac:dyDescent="0.15">
      <c r="B40" s="41"/>
      <c r="C40" s="89"/>
      <c r="D40" s="43" t="s">
        <v>71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4"/>
      <c r="Y40" s="43"/>
    </row>
    <row r="41" spans="2:25" ht="18" customHeight="1" x14ac:dyDescent="0.15">
      <c r="B41" s="41"/>
      <c r="C41" s="89"/>
      <c r="D41" s="43" t="s">
        <v>167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43"/>
    </row>
    <row r="42" spans="2:25" ht="6.6" customHeight="1" x14ac:dyDescent="0.15">
      <c r="B42" s="41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4"/>
      <c r="Y42" s="43"/>
    </row>
    <row r="43" spans="2:25" ht="15" customHeight="1" x14ac:dyDescent="0.15">
      <c r="B43" s="41" t="s">
        <v>153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43"/>
    </row>
    <row r="44" spans="2:25" ht="15" customHeight="1" x14ac:dyDescent="0.15">
      <c r="B44" s="41"/>
      <c r="C44" s="62" t="s">
        <v>42</v>
      </c>
      <c r="D44" s="252" t="s">
        <v>141</v>
      </c>
      <c r="E44" s="252"/>
      <c r="F44" s="217" t="s">
        <v>154</v>
      </c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8"/>
      <c r="X44" s="44"/>
      <c r="Y44" s="43"/>
    </row>
    <row r="45" spans="2:25" ht="15" customHeight="1" x14ac:dyDescent="0.15">
      <c r="B45" s="41"/>
      <c r="C45" s="123">
        <f>COUNTA(D45)</f>
        <v>0</v>
      </c>
      <c r="D45" s="248"/>
      <c r="E45" s="248"/>
      <c r="F45" s="249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1"/>
      <c r="X45" s="44"/>
      <c r="Y45" s="43"/>
    </row>
    <row r="46" spans="2:25" ht="15" customHeight="1" x14ac:dyDescent="0.15">
      <c r="B46" s="41"/>
      <c r="C46" s="123" t="str">
        <f>IF(D46="","",COUNTA(D$23:D46))</f>
        <v/>
      </c>
      <c r="D46" s="248"/>
      <c r="E46" s="248"/>
      <c r="F46" s="249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1"/>
      <c r="X46" s="44"/>
      <c r="Y46" s="43"/>
    </row>
    <row r="47" spans="2:25" ht="15" customHeight="1" x14ac:dyDescent="0.15">
      <c r="B47" s="41"/>
      <c r="C47" s="123" t="str">
        <f>IF(D47="","",COUNTA(D$23:D47))</f>
        <v/>
      </c>
      <c r="D47" s="248"/>
      <c r="E47" s="248"/>
      <c r="F47" s="249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1"/>
      <c r="X47" s="44"/>
      <c r="Y47" s="43"/>
    </row>
    <row r="48" spans="2:25" ht="15" customHeight="1" x14ac:dyDescent="0.15">
      <c r="B48" s="41"/>
      <c r="C48" s="123" t="str">
        <f>IF(D48="","",COUNTA(D$23:D48))</f>
        <v/>
      </c>
      <c r="D48" s="248"/>
      <c r="E48" s="248"/>
      <c r="F48" s="249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1"/>
      <c r="X48" s="44"/>
      <c r="Y48" s="43"/>
    </row>
    <row r="49" spans="2:25" ht="15" customHeight="1" x14ac:dyDescent="0.15">
      <c r="B49" s="41"/>
      <c r="C49" s="123" t="str">
        <f>IF(D49="","",COUNTA(D$23:D49))</f>
        <v/>
      </c>
      <c r="D49" s="248"/>
      <c r="E49" s="248"/>
      <c r="F49" s="249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1"/>
      <c r="X49" s="44"/>
      <c r="Y49" s="43"/>
    </row>
    <row r="50" spans="2:25" ht="15" customHeight="1" x14ac:dyDescent="0.15">
      <c r="B50" s="41"/>
      <c r="C50" s="56" t="s">
        <v>43</v>
      </c>
      <c r="D50" s="238">
        <f>ROUNDDOWN(SUM(D45:E49),-3)</f>
        <v>0</v>
      </c>
      <c r="E50" s="238"/>
      <c r="F50" s="214" t="s">
        <v>44</v>
      </c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6"/>
      <c r="X50" s="44"/>
      <c r="Y50" s="43"/>
    </row>
    <row r="51" spans="2:25" ht="15" customHeight="1" x14ac:dyDescent="0.15">
      <c r="B51" s="41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44"/>
      <c r="Y51" s="43"/>
    </row>
    <row r="52" spans="2:25" ht="15" customHeight="1" x14ac:dyDescent="0.15">
      <c r="B52" s="41" t="s">
        <v>72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44"/>
      <c r="Y52" s="43"/>
    </row>
    <row r="53" spans="2:25" ht="15" customHeight="1" x14ac:dyDescent="0.15">
      <c r="B53" s="74" t="s">
        <v>73</v>
      </c>
      <c r="C53" s="43" t="s">
        <v>74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44"/>
      <c r="Y53" s="43"/>
    </row>
    <row r="54" spans="2:25" ht="15" customHeight="1" x14ac:dyDescent="0.15">
      <c r="B54" s="74" t="s">
        <v>73</v>
      </c>
      <c r="C54" s="43" t="s">
        <v>75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44"/>
      <c r="Y54" s="43"/>
    </row>
    <row r="55" spans="2:25" ht="15" customHeight="1" x14ac:dyDescent="0.15">
      <c r="B55" s="74" t="s">
        <v>73</v>
      </c>
      <c r="C55" s="43" t="s">
        <v>76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44"/>
      <c r="Y55" s="43"/>
    </row>
    <row r="56" spans="2:25" ht="15" customHeight="1" x14ac:dyDescent="0.15">
      <c r="B56" s="74" t="s">
        <v>73</v>
      </c>
      <c r="C56" s="43" t="s">
        <v>77</v>
      </c>
      <c r="D56" s="43"/>
      <c r="E56" s="43"/>
      <c r="F56" s="43"/>
      <c r="G56" s="43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44"/>
      <c r="Y56" s="43"/>
    </row>
    <row r="57" spans="2:25" ht="15" customHeight="1" x14ac:dyDescent="0.15">
      <c r="B57" s="74" t="s">
        <v>73</v>
      </c>
      <c r="C57" s="43" t="s">
        <v>78</v>
      </c>
      <c r="D57" s="43"/>
      <c r="E57" s="43"/>
      <c r="F57" s="43"/>
      <c r="G57" s="43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44"/>
      <c r="Y57" s="43"/>
    </row>
    <row r="58" spans="2:25" ht="6" customHeight="1" x14ac:dyDescent="0.15">
      <c r="B58" s="41"/>
      <c r="C58" s="54"/>
      <c r="D58" s="58"/>
      <c r="E58" s="54"/>
      <c r="F58" s="58"/>
      <c r="G58" s="54"/>
      <c r="H58" s="5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4"/>
      <c r="Y58" s="43"/>
    </row>
    <row r="59" spans="2:25" ht="15" customHeight="1" x14ac:dyDescent="0.15">
      <c r="B59" s="59" t="str">
        <f>'２所要額精算書（別紙１）4'!B48</f>
        <v/>
      </c>
      <c r="C59" s="60" t="s">
        <v>27</v>
      </c>
      <c r="D59" s="58"/>
      <c r="E59" s="54"/>
      <c r="F59" s="58"/>
      <c r="G59" s="54"/>
      <c r="H59" s="5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4"/>
      <c r="Y59" s="43"/>
    </row>
    <row r="60" spans="2:25" ht="8.25" customHeight="1" x14ac:dyDescent="0.15">
      <c r="B60" s="41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7"/>
      <c r="Y60" s="43"/>
    </row>
    <row r="61" spans="2:25" ht="18" customHeight="1" x14ac:dyDescent="0.15">
      <c r="B61" s="41" t="s">
        <v>37</v>
      </c>
      <c r="C61" s="43"/>
      <c r="D61" s="43"/>
      <c r="E61" s="43"/>
      <c r="F61" s="43" t="s">
        <v>0</v>
      </c>
      <c r="G61" s="1"/>
      <c r="H61" s="43" t="s">
        <v>38</v>
      </c>
      <c r="I61" s="1"/>
      <c r="J61" s="43" t="s">
        <v>39</v>
      </c>
      <c r="K61" s="1"/>
      <c r="L61" s="43" t="s">
        <v>40</v>
      </c>
      <c r="M61" s="54" t="s">
        <v>41</v>
      </c>
      <c r="N61" s="43" t="s">
        <v>0</v>
      </c>
      <c r="O61" s="1"/>
      <c r="P61" s="43" t="s">
        <v>38</v>
      </c>
      <c r="Q61" s="1"/>
      <c r="R61" s="43" t="s">
        <v>39</v>
      </c>
      <c r="S61" s="1"/>
      <c r="T61" s="43" t="s">
        <v>40</v>
      </c>
      <c r="U61" s="43"/>
      <c r="X61" s="44"/>
      <c r="Y61" s="43"/>
    </row>
    <row r="62" spans="2:25" ht="6.6" customHeight="1" x14ac:dyDescent="0.15">
      <c r="B62" s="41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54"/>
      <c r="U62" s="43"/>
      <c r="V62" s="43"/>
      <c r="W62" s="43"/>
      <c r="X62" s="44"/>
      <c r="Y62" s="43"/>
    </row>
    <row r="63" spans="2:25" ht="15" customHeight="1" x14ac:dyDescent="0.15">
      <c r="B63" s="41" t="s">
        <v>155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4"/>
      <c r="Y63" s="43"/>
    </row>
    <row r="64" spans="2:25" ht="18" customHeight="1" x14ac:dyDescent="0.15">
      <c r="B64" s="41"/>
      <c r="C64" s="89"/>
      <c r="D64" s="43" t="s">
        <v>79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4"/>
      <c r="Y64" s="43"/>
    </row>
    <row r="65" spans="1:26" ht="18" customHeight="1" x14ac:dyDescent="0.15">
      <c r="B65" s="41"/>
      <c r="C65" s="89"/>
      <c r="D65" s="43" t="s">
        <v>80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4"/>
      <c r="Y65" s="43"/>
    </row>
    <row r="66" spans="1:26" ht="18" customHeight="1" x14ac:dyDescent="0.15">
      <c r="B66" s="41"/>
      <c r="C66" s="89"/>
      <c r="D66" s="43" t="s">
        <v>156</v>
      </c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4"/>
      <c r="Y66" s="43"/>
    </row>
    <row r="67" spans="1:26" ht="18" customHeight="1" x14ac:dyDescent="0.15">
      <c r="B67" s="41"/>
      <c r="D67" s="239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1"/>
      <c r="X67" s="44"/>
      <c r="Y67" s="43"/>
    </row>
    <row r="68" spans="1:26" ht="15" customHeight="1" x14ac:dyDescent="0.15">
      <c r="B68" s="41"/>
      <c r="C68" s="43"/>
      <c r="D68" s="242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4"/>
      <c r="X68" s="44"/>
      <c r="Y68" s="43"/>
    </row>
    <row r="69" spans="1:26" ht="15" customHeight="1" x14ac:dyDescent="0.15">
      <c r="B69" s="41"/>
      <c r="C69" s="43"/>
      <c r="D69" s="242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4"/>
      <c r="X69" s="44"/>
      <c r="Y69" s="43"/>
    </row>
    <row r="70" spans="1:26" ht="15" customHeight="1" x14ac:dyDescent="0.15">
      <c r="B70" s="41"/>
      <c r="C70" s="43"/>
      <c r="D70" s="245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7"/>
      <c r="X70" s="44"/>
      <c r="Y70" s="43"/>
    </row>
    <row r="71" spans="1:26" ht="15" customHeight="1" x14ac:dyDescent="0.15">
      <c r="B71" s="46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2"/>
      <c r="Y71" s="43"/>
    </row>
    <row r="72" spans="1:26" ht="15" customHeight="1" x14ac:dyDescent="0.15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6" ht="15" customHeight="1" x14ac:dyDescent="0.15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6" s="43" customFormat="1" ht="13.5" x14ac:dyDescent="0.15">
      <c r="A74" s="45"/>
      <c r="Z74" s="45"/>
    </row>
    <row r="75" spans="1:26" s="43" customFormat="1" ht="13.5" x14ac:dyDescent="0.15">
      <c r="A75" s="45"/>
      <c r="B75" s="45"/>
      <c r="Z75" s="45"/>
    </row>
    <row r="76" spans="1:26" s="43" customFormat="1" ht="13.5" x14ac:dyDescent="0.15">
      <c r="A76" s="45"/>
      <c r="D76" s="45"/>
      <c r="Z76" s="45"/>
    </row>
    <row r="77" spans="1:26" s="43" customFormat="1" ht="13.5" x14ac:dyDescent="0.15">
      <c r="A77" s="45"/>
      <c r="F77" s="45"/>
      <c r="Z77" s="45"/>
    </row>
    <row r="78" spans="1:26" s="43" customFormat="1" ht="13.5" x14ac:dyDescent="0.15">
      <c r="A78" s="45"/>
      <c r="H78" s="45"/>
      <c r="Z78" s="45"/>
    </row>
    <row r="79" spans="1:26" s="43" customFormat="1" ht="13.5" x14ac:dyDescent="0.15">
      <c r="A79" s="45"/>
      <c r="J79" s="45"/>
      <c r="Z79" s="45"/>
    </row>
    <row r="80" spans="1:26" s="43" customFormat="1" ht="13.5" x14ac:dyDescent="0.15">
      <c r="A80" s="45"/>
      <c r="S80" s="45"/>
      <c r="Z80" s="45"/>
    </row>
    <row r="81" spans="1:26" s="43" customFormat="1" ht="13.5" x14ac:dyDescent="0.15">
      <c r="A81" s="45"/>
      <c r="C81" s="45"/>
      <c r="U81" s="45"/>
      <c r="Z81" s="45"/>
    </row>
    <row r="82" spans="1:26" s="43" customFormat="1" ht="13.5" x14ac:dyDescent="0.15">
      <c r="A82" s="45"/>
      <c r="G82" s="45"/>
      <c r="W82" s="45"/>
      <c r="Z82" s="45"/>
    </row>
    <row r="83" spans="1:26" s="43" customFormat="1" ht="13.5" x14ac:dyDescent="0.15">
      <c r="A83" s="45"/>
      <c r="B83" s="45"/>
      <c r="K83" s="45"/>
      <c r="L83" s="45"/>
      <c r="M83" s="45"/>
      <c r="N83" s="45"/>
      <c r="O83" s="45"/>
      <c r="P83" s="45"/>
      <c r="Q83" s="45"/>
      <c r="R83" s="45"/>
      <c r="Z83" s="45"/>
    </row>
    <row r="84" spans="1:26" s="43" customFormat="1" ht="13.5" x14ac:dyDescent="0.15">
      <c r="A84" s="45"/>
      <c r="H84" s="45"/>
      <c r="V84" s="45"/>
      <c r="Z84" s="45"/>
    </row>
  </sheetData>
  <sheetProtection algorithmName="SHA-512" hashValue="8T/t7fSGFMRezoGSHNfBu/PpM7EPJdwUYidlEbPrR+NqorxFXAfauxdhFJQLPy2k78c3mBiY9r1V3WeAADr/ZQ==" saltValue="iogSfeqhHevNb212Dc7qjw==" spinCount="100000" sheet="1" objects="1" scenarios="1"/>
  <mergeCells count="30">
    <mergeCell ref="C60:X60"/>
    <mergeCell ref="U23:W23"/>
    <mergeCell ref="C20:D20"/>
    <mergeCell ref="E22:K22"/>
    <mergeCell ref="L22:R22"/>
    <mergeCell ref="S22:T22"/>
    <mergeCell ref="U22:W22"/>
    <mergeCell ref="F46:W46"/>
    <mergeCell ref="U24:W24"/>
    <mergeCell ref="U25:W25"/>
    <mergeCell ref="U26:W26"/>
    <mergeCell ref="U27:W27"/>
    <mergeCell ref="C28:R28"/>
    <mergeCell ref="U28:W28"/>
    <mergeCell ref="C17:X17"/>
    <mergeCell ref="C33:X33"/>
    <mergeCell ref="D50:E50"/>
    <mergeCell ref="F50:W50"/>
    <mergeCell ref="D67:W70"/>
    <mergeCell ref="D47:E47"/>
    <mergeCell ref="F47:W47"/>
    <mergeCell ref="D48:E48"/>
    <mergeCell ref="F48:W48"/>
    <mergeCell ref="D49:E49"/>
    <mergeCell ref="F49:W49"/>
    <mergeCell ref="D44:E44"/>
    <mergeCell ref="F44:W44"/>
    <mergeCell ref="D45:E45"/>
    <mergeCell ref="F45:W45"/>
    <mergeCell ref="D46:E46"/>
  </mergeCells>
  <phoneticPr fontId="1"/>
  <dataValidations count="3">
    <dataValidation type="list" allowBlank="1" showInputMessage="1" showErrorMessage="1" sqref="E23:E27" xr:uid="{DB5C38FD-B192-4184-969A-174C8A5F6492}">
      <formula1>DV9:DV11</formula1>
    </dataValidation>
    <dataValidation type="list" allowBlank="1" showInputMessage="1" showErrorMessage="1" sqref="C12" xr:uid="{0D5FE7F4-2DEB-4D89-877E-FED2541BECA5}">
      <formula1>$AH$2:$AH$4</formula1>
    </dataValidation>
    <dataValidation type="list" allowBlank="1" showInputMessage="1" showErrorMessage="1" sqref="C11 C35 C38:C41 C64:C66" xr:uid="{8D5FB591-B993-4DEA-A772-D7DA5AC51FB2}">
      <formula1>$AH$2:$AH$3</formula1>
    </dataValidation>
  </dataValidations>
  <pageMargins left="0.70866141732283472" right="0.39370078740157483" top="0.56000000000000005" bottom="0.46" header="0.31496062992125984" footer="0.31496062992125984"/>
  <pageSetup paperSize="9" scale="7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BC99-CB70-46F7-87ED-72C256CD93BA}">
  <sheetPr codeName="Sheet2">
    <tabColor rgb="FFCDB7A7"/>
  </sheetPr>
  <dimension ref="B1:S55"/>
  <sheetViews>
    <sheetView view="pageBreakPreview" topLeftCell="A13" zoomScaleNormal="100" zoomScaleSheetLayoutView="100" workbookViewId="0">
      <selection activeCell="C35" sqref="C35"/>
    </sheetView>
  </sheetViews>
  <sheetFormatPr defaultColWidth="10.25" defaultRowHeight="15" customHeight="1" x14ac:dyDescent="0.15"/>
  <cols>
    <col min="1" max="1" width="1.375" style="3" customWidth="1"/>
    <col min="2" max="2" width="5.625" style="3" customWidth="1"/>
    <col min="3" max="3" width="14.125" style="3" customWidth="1"/>
    <col min="4" max="4" width="15.375" style="3" customWidth="1"/>
    <col min="5" max="7" width="14.125" style="3" customWidth="1"/>
    <col min="8" max="8" width="16.625" style="3" customWidth="1"/>
    <col min="9" max="9" width="14.125" style="3" customWidth="1"/>
    <col min="10" max="10" width="2.375" style="3" customWidth="1"/>
    <col min="11" max="18" width="10.25" style="3"/>
    <col min="19" max="19" width="0" style="3" hidden="1" customWidth="1"/>
    <col min="20" max="16384" width="10.25" style="3"/>
  </cols>
  <sheetData>
    <row r="1" spans="2:19" s="39" customFormat="1" ht="61.9" customHeight="1" x14ac:dyDescent="0.15"/>
    <row r="2" spans="2:19" ht="15" customHeight="1" x14ac:dyDescent="0.15">
      <c r="B2" s="3" t="s">
        <v>2</v>
      </c>
    </row>
    <row r="3" spans="2:19" ht="15" customHeight="1" x14ac:dyDescent="0.15">
      <c r="B3" s="183" t="s">
        <v>164</v>
      </c>
      <c r="C3" s="183"/>
      <c r="D3" s="183"/>
      <c r="E3" s="183"/>
      <c r="F3" s="183"/>
      <c r="G3" s="183"/>
      <c r="H3" s="183"/>
      <c r="I3" s="183"/>
      <c r="J3" s="183"/>
      <c r="S3" s="3" t="s">
        <v>3</v>
      </c>
    </row>
    <row r="4" spans="2:19" ht="15" customHeight="1" x14ac:dyDescent="0.15">
      <c r="S4" s="3" t="s">
        <v>4</v>
      </c>
    </row>
    <row r="5" spans="2:19" ht="15" customHeight="1" x14ac:dyDescent="0.15">
      <c r="D5" s="38" t="s">
        <v>5</v>
      </c>
      <c r="E5" s="184"/>
      <c r="F5" s="184"/>
      <c r="G5" s="184"/>
      <c r="H5" s="184"/>
      <c r="I5" s="184"/>
      <c r="S5" s="3" t="s">
        <v>6</v>
      </c>
    </row>
    <row r="6" spans="2:19" ht="15" customHeight="1" x14ac:dyDescent="0.15">
      <c r="D6" s="38" t="s">
        <v>7</v>
      </c>
      <c r="E6" s="184"/>
      <c r="F6" s="184"/>
      <c r="G6" s="184"/>
      <c r="H6" s="184"/>
      <c r="I6" s="184"/>
    </row>
    <row r="7" spans="2:19" ht="19.899999999999999" customHeight="1" x14ac:dyDescent="0.15">
      <c r="D7" s="38" t="s">
        <v>8</v>
      </c>
      <c r="E7" s="185"/>
      <c r="F7" s="186"/>
      <c r="G7" s="186"/>
      <c r="H7" s="186"/>
      <c r="I7" s="187"/>
    </row>
    <row r="9" spans="2:19" ht="15" customHeight="1" x14ac:dyDescent="0.15">
      <c r="C9" s="34" t="s">
        <v>9</v>
      </c>
    </row>
    <row r="10" spans="2:19" ht="9" customHeight="1" x14ac:dyDescent="0.15">
      <c r="C10" s="34"/>
    </row>
    <row r="11" spans="2:19" ht="9.6" customHeight="1" x14ac:dyDescent="0.15">
      <c r="B11" s="35"/>
      <c r="C11" s="36"/>
      <c r="D11" s="36"/>
      <c r="E11" s="36"/>
      <c r="F11" s="36"/>
      <c r="G11" s="36"/>
      <c r="H11" s="36"/>
      <c r="I11" s="36"/>
      <c r="J11" s="37"/>
    </row>
    <row r="12" spans="2:19" ht="15" customHeight="1" x14ac:dyDescent="0.15">
      <c r="B12" s="33" t="s">
        <v>10</v>
      </c>
      <c r="J12" s="4"/>
    </row>
    <row r="13" spans="2:19" ht="8.4499999999999993" customHeight="1" x14ac:dyDescent="0.15">
      <c r="B13" s="2"/>
      <c r="J13" s="4"/>
    </row>
    <row r="14" spans="2:19" ht="15" customHeight="1" x14ac:dyDescent="0.15">
      <c r="B14" s="12" t="str">
        <f>IF(I16&gt;0,"☑","")</f>
        <v/>
      </c>
      <c r="C14" s="149" t="s">
        <v>11</v>
      </c>
      <c r="J14" s="4"/>
    </row>
    <row r="15" spans="2:19" ht="45" x14ac:dyDescent="0.15">
      <c r="B15" s="2"/>
      <c r="C15" s="14" t="s">
        <v>12</v>
      </c>
      <c r="D15" s="15" t="s">
        <v>13</v>
      </c>
      <c r="E15" s="16" t="s">
        <v>14</v>
      </c>
      <c r="F15" s="17" t="s">
        <v>139</v>
      </c>
      <c r="G15" s="17" t="s">
        <v>15</v>
      </c>
      <c r="H15" s="17" t="s">
        <v>16</v>
      </c>
      <c r="I15" s="17" t="s">
        <v>17</v>
      </c>
      <c r="J15" s="4"/>
    </row>
    <row r="16" spans="2:19" ht="24" customHeight="1" x14ac:dyDescent="0.15">
      <c r="B16" s="2"/>
      <c r="C16" s="10">
        <f>'３事業実績書（別紙２）（人材確保体制構築）5'!D30</f>
        <v>0</v>
      </c>
      <c r="D16" s="40"/>
      <c r="E16" s="10">
        <f>C16-D16</f>
        <v>0</v>
      </c>
      <c r="F16" s="10">
        <f>E16</f>
        <v>0</v>
      </c>
      <c r="G16" s="10">
        <v>100000</v>
      </c>
      <c r="H16" s="19">
        <f>MIN(F16,G16)</f>
        <v>0</v>
      </c>
      <c r="I16" s="10">
        <f>ROUNDDOWN(H16,-3)</f>
        <v>0</v>
      </c>
      <c r="J16" s="4"/>
    </row>
    <row r="17" spans="2:10" ht="8.4499999999999993" customHeight="1" x14ac:dyDescent="0.15">
      <c r="B17" s="2"/>
      <c r="H17" s="11"/>
      <c r="J17" s="4"/>
    </row>
    <row r="18" spans="2:10" ht="15" customHeight="1" x14ac:dyDescent="0.15">
      <c r="B18" s="12" t="str">
        <f>IF(I20&gt;0,"☑","")</f>
        <v/>
      </c>
      <c r="C18" s="149" t="s">
        <v>18</v>
      </c>
      <c r="H18" s="13"/>
      <c r="J18" s="4"/>
    </row>
    <row r="19" spans="2:10" ht="45" x14ac:dyDescent="0.15">
      <c r="B19" s="2"/>
      <c r="C19" s="14" t="s">
        <v>12</v>
      </c>
      <c r="D19" s="15" t="s">
        <v>13</v>
      </c>
      <c r="E19" s="16" t="s">
        <v>14</v>
      </c>
      <c r="F19" s="17" t="s">
        <v>139</v>
      </c>
      <c r="G19" s="17" t="s">
        <v>15</v>
      </c>
      <c r="H19" s="18" t="s">
        <v>16</v>
      </c>
      <c r="I19" s="17" t="s">
        <v>17</v>
      </c>
      <c r="J19" s="4"/>
    </row>
    <row r="20" spans="2:10" ht="24" customHeight="1" x14ac:dyDescent="0.15">
      <c r="B20" s="2"/>
      <c r="C20" s="10">
        <f>'３事業実績書（別紙２）（人材確保体制構築）5'!D42</f>
        <v>0</v>
      </c>
      <c r="D20" s="40"/>
      <c r="E20" s="10">
        <f>C20-D20</f>
        <v>0</v>
      </c>
      <c r="F20" s="10">
        <f>E20</f>
        <v>0</v>
      </c>
      <c r="G20" s="10">
        <v>300000</v>
      </c>
      <c r="H20" s="19">
        <f t="shared" ref="H20:H50" si="0">MIN(F20,G20)</f>
        <v>0</v>
      </c>
      <c r="I20" s="10">
        <f>ROUNDDOWN(H20,-3)</f>
        <v>0</v>
      </c>
      <c r="J20" s="4"/>
    </row>
    <row r="21" spans="2:10" ht="8.4499999999999993" customHeight="1" x14ac:dyDescent="0.15">
      <c r="B21" s="2"/>
      <c r="H21" s="11"/>
      <c r="J21" s="4"/>
    </row>
    <row r="22" spans="2:10" ht="15" customHeight="1" x14ac:dyDescent="0.15">
      <c r="B22" s="12" t="str">
        <f>IF(I24&gt;0,"☑","")</f>
        <v/>
      </c>
      <c r="C22" s="149" t="s">
        <v>19</v>
      </c>
      <c r="H22" s="13"/>
      <c r="J22" s="4"/>
    </row>
    <row r="23" spans="2:10" ht="45" x14ac:dyDescent="0.15">
      <c r="B23" s="2"/>
      <c r="C23" s="14" t="s">
        <v>12</v>
      </c>
      <c r="D23" s="15" t="s">
        <v>13</v>
      </c>
      <c r="E23" s="16" t="s">
        <v>14</v>
      </c>
      <c r="F23" s="17" t="s">
        <v>139</v>
      </c>
      <c r="G23" s="17" t="s">
        <v>15</v>
      </c>
      <c r="H23" s="18" t="s">
        <v>16</v>
      </c>
      <c r="I23" s="17" t="s">
        <v>17</v>
      </c>
      <c r="J23" s="4"/>
    </row>
    <row r="24" spans="2:10" ht="24" customHeight="1" x14ac:dyDescent="0.15">
      <c r="B24" s="2"/>
      <c r="C24" s="10">
        <f>IF('３事業実績書（別紙２）（人材確保体制構築）5'!J10="該当する",'３事業実績書（別紙２）（人材確保体制構築）5'!L60*3500+'３事業実績書（別紙２）（人材確保体制構築）5'!O60*5000,IF('３事業実績書（別紙２）（人材確保体制構築）5'!J10="該当しない",'３事業実績書（別紙２）（人材確保体制構築）5'!L60*2500+'３事業実績書（別紙２）（人材確保体制構築）5'!O60*4000,0))</f>
        <v>0</v>
      </c>
      <c r="D24" s="40"/>
      <c r="E24" s="10">
        <f>C24-D24</f>
        <v>0</v>
      </c>
      <c r="F24" s="10">
        <f>E24</f>
        <v>0</v>
      </c>
      <c r="G24" s="10">
        <f>IF('３事業実績書（別紙２）（人材確保体制構築）5'!J10="該当する",'３事業実績書（別紙２）（人材確保体制構築）5'!L60*3500+'３事業実績書（別紙２）（人材確保体制構築）5'!O60*5000,IF('３事業実績書（別紙２）（人材確保体制構築）5'!J10="該当しない",'３事業実績書（別紙２）（人材確保体制構築）5'!L60*2500+'３事業実績書（別紙２）（人材確保体制構築）5'!O60*4000,0))</f>
        <v>0</v>
      </c>
      <c r="H24" s="19">
        <f t="shared" si="0"/>
        <v>0</v>
      </c>
      <c r="I24" s="10">
        <f>ROUNDDOWN(H24,-3)</f>
        <v>0</v>
      </c>
      <c r="J24" s="4"/>
    </row>
    <row r="25" spans="2:10" ht="8.4499999999999993" customHeight="1" x14ac:dyDescent="0.15">
      <c r="B25" s="2"/>
      <c r="C25" s="27"/>
      <c r="D25" s="27"/>
      <c r="E25" s="27"/>
      <c r="F25" s="27"/>
      <c r="G25" s="27"/>
      <c r="H25" s="11"/>
      <c r="I25" s="27"/>
      <c r="J25" s="4"/>
    </row>
    <row r="26" spans="2:10" ht="15" customHeight="1" x14ac:dyDescent="0.15">
      <c r="B26" s="2"/>
      <c r="C26" s="5" t="s">
        <v>20</v>
      </c>
      <c r="D26" s="6">
        <f>I16+I20+I24</f>
        <v>0</v>
      </c>
      <c r="E26" s="5" t="s">
        <v>21</v>
      </c>
      <c r="H26" s="28"/>
      <c r="J26" s="4"/>
    </row>
    <row r="27" spans="2:10" ht="15" customHeight="1" x14ac:dyDescent="0.15">
      <c r="B27" s="29"/>
      <c r="C27" s="30"/>
      <c r="D27" s="30"/>
      <c r="E27" s="30"/>
      <c r="F27" s="30"/>
      <c r="G27" s="30"/>
      <c r="H27" s="28"/>
      <c r="I27" s="30"/>
      <c r="J27" s="31"/>
    </row>
    <row r="28" spans="2:10" ht="15" customHeight="1" x14ac:dyDescent="0.15">
      <c r="B28" s="2"/>
      <c r="H28" s="32"/>
      <c r="J28" s="4"/>
    </row>
    <row r="29" spans="2:10" ht="15" customHeight="1" x14ac:dyDescent="0.15">
      <c r="B29" s="33" t="s">
        <v>22</v>
      </c>
      <c r="H29" s="28"/>
      <c r="J29" s="4"/>
    </row>
    <row r="30" spans="2:10" ht="15" customHeight="1" x14ac:dyDescent="0.15">
      <c r="B30" s="12" t="str">
        <f>IF(I32&gt;0,"☑","")</f>
        <v/>
      </c>
      <c r="C30" s="149" t="s">
        <v>23</v>
      </c>
      <c r="H30" s="13"/>
      <c r="J30" s="4"/>
    </row>
    <row r="31" spans="2:10" ht="45" x14ac:dyDescent="0.15">
      <c r="B31" s="2"/>
      <c r="C31" s="14" t="s">
        <v>12</v>
      </c>
      <c r="D31" s="15" t="s">
        <v>13</v>
      </c>
      <c r="E31" s="16" t="s">
        <v>14</v>
      </c>
      <c r="F31" s="17" t="s">
        <v>139</v>
      </c>
      <c r="G31" s="17" t="s">
        <v>15</v>
      </c>
      <c r="H31" s="18" t="s">
        <v>16</v>
      </c>
      <c r="I31" s="17" t="s">
        <v>17</v>
      </c>
      <c r="J31" s="4"/>
    </row>
    <row r="32" spans="2:10" ht="24" customHeight="1" x14ac:dyDescent="0.15">
      <c r="B32" s="2"/>
      <c r="C32" s="40"/>
      <c r="D32" s="40"/>
      <c r="E32" s="10">
        <f>C32-D32</f>
        <v>0</v>
      </c>
      <c r="F32" s="10">
        <f>E32</f>
        <v>0</v>
      </c>
      <c r="G32" s="10">
        <v>400000</v>
      </c>
      <c r="H32" s="19">
        <f t="shared" si="0"/>
        <v>0</v>
      </c>
      <c r="I32" s="10">
        <f>ROUNDDOWN(H32,-3)</f>
        <v>0</v>
      </c>
      <c r="J32" s="4"/>
    </row>
    <row r="33" spans="2:11" ht="8.4499999999999993" customHeight="1" x14ac:dyDescent="0.15">
      <c r="B33" s="2"/>
      <c r="H33" s="11"/>
      <c r="J33" s="4"/>
    </row>
    <row r="34" spans="2:11" ht="15" customHeight="1" x14ac:dyDescent="0.15">
      <c r="B34" s="12" t="str">
        <f>IF(I36&gt;0,"☑","")</f>
        <v/>
      </c>
      <c r="C34" s="149" t="s">
        <v>165</v>
      </c>
      <c r="H34" s="13"/>
      <c r="J34" s="4"/>
      <c r="K34" s="20"/>
    </row>
    <row r="35" spans="2:11" ht="45" x14ac:dyDescent="0.15">
      <c r="B35" s="2"/>
      <c r="C35" s="14" t="s">
        <v>12</v>
      </c>
      <c r="D35" s="15" t="s">
        <v>13</v>
      </c>
      <c r="E35" s="16" t="s">
        <v>14</v>
      </c>
      <c r="F35" s="17" t="s">
        <v>139</v>
      </c>
      <c r="G35" s="17" t="s">
        <v>15</v>
      </c>
      <c r="H35" s="18" t="s">
        <v>16</v>
      </c>
      <c r="I35" s="17" t="s">
        <v>17</v>
      </c>
      <c r="J35" s="4"/>
    </row>
    <row r="36" spans="2:11" ht="27.95" customHeight="1" x14ac:dyDescent="0.15">
      <c r="B36" s="2"/>
      <c r="C36" s="21">
        <f>'３事業実績書（別紙２）（経営改善）5'!U28</f>
        <v>0</v>
      </c>
      <c r="D36" s="10">
        <f>SUM(D38:D42)</f>
        <v>0</v>
      </c>
      <c r="E36" s="19">
        <f>SUM(E38:E42)</f>
        <v>0</v>
      </c>
      <c r="F36" s="19">
        <f>SUM(F38:F42)</f>
        <v>0</v>
      </c>
      <c r="G36" s="22" t="s">
        <v>24</v>
      </c>
      <c r="H36" s="19">
        <f>SUM(H38:H42)</f>
        <v>0</v>
      </c>
      <c r="I36" s="19">
        <f>SUM(I38:I42)</f>
        <v>0</v>
      </c>
      <c r="J36" s="4"/>
    </row>
    <row r="37" spans="2:11" ht="27.95" customHeight="1" x14ac:dyDescent="0.15">
      <c r="B37" s="2"/>
      <c r="C37" s="23" t="s">
        <v>25</v>
      </c>
      <c r="D37" s="24"/>
      <c r="E37" s="24"/>
      <c r="F37" s="24"/>
      <c r="G37" s="25"/>
      <c r="H37" s="24"/>
      <c r="I37" s="26"/>
      <c r="J37" s="4"/>
    </row>
    <row r="38" spans="2:11" ht="24" customHeight="1" x14ac:dyDescent="0.15">
      <c r="B38" s="2"/>
      <c r="C38" s="10">
        <f>'３事業実績書（別紙２）（経営改善）5'!U23</f>
        <v>0</v>
      </c>
      <c r="D38" s="40"/>
      <c r="E38" s="10">
        <f>C38-D38</f>
        <v>0</v>
      </c>
      <c r="F38" s="10">
        <f>E38</f>
        <v>0</v>
      </c>
      <c r="G38" s="10">
        <f>IF('３事業実績書（別紙２）（経営改善）5'!S23&gt;0,'３事業実績書（別紙２）（経営改善）5'!S23*100000,0)</f>
        <v>0</v>
      </c>
      <c r="H38" s="19">
        <f t="shared" ref="H38:H41" si="1">MIN(F38,G38)</f>
        <v>0</v>
      </c>
      <c r="I38" s="10">
        <f>ROUNDDOWN(H38,-3)</f>
        <v>0</v>
      </c>
      <c r="J38" s="4"/>
    </row>
    <row r="39" spans="2:11" ht="24" customHeight="1" x14ac:dyDescent="0.15">
      <c r="B39" s="2"/>
      <c r="C39" s="10">
        <f>'３事業実績書（別紙２）（経営改善）5'!U24</f>
        <v>0</v>
      </c>
      <c r="D39" s="40"/>
      <c r="E39" s="10">
        <f>C39-D39</f>
        <v>0</v>
      </c>
      <c r="F39" s="10">
        <f t="shared" ref="F39:F42" si="2">E39</f>
        <v>0</v>
      </c>
      <c r="G39" s="10">
        <f>IF('３事業実績書（別紙２）（経営改善）5'!S24&gt;0,'３事業実績書（別紙２）（経営改善）5'!S24*100000,0)</f>
        <v>0</v>
      </c>
      <c r="H39" s="19">
        <f t="shared" si="1"/>
        <v>0</v>
      </c>
      <c r="I39" s="10">
        <f>ROUNDDOWN(H39,-3)</f>
        <v>0</v>
      </c>
      <c r="J39" s="4"/>
    </row>
    <row r="40" spans="2:11" ht="24" customHeight="1" x14ac:dyDescent="0.15">
      <c r="B40" s="2"/>
      <c r="C40" s="10">
        <f>'３事業実績書（別紙２）（経営改善）5'!U25</f>
        <v>0</v>
      </c>
      <c r="D40" s="40"/>
      <c r="E40" s="10">
        <f>C40-D40</f>
        <v>0</v>
      </c>
      <c r="F40" s="10">
        <f t="shared" si="2"/>
        <v>0</v>
      </c>
      <c r="G40" s="10">
        <f>IF('３事業実績書（別紙２）（経営改善）5'!S25&gt;0,'３事業実績書（別紙２）（経営改善）5'!S25*100000,0)</f>
        <v>0</v>
      </c>
      <c r="H40" s="19">
        <f t="shared" si="1"/>
        <v>0</v>
      </c>
      <c r="I40" s="10">
        <f>ROUNDDOWN(H40,-3)</f>
        <v>0</v>
      </c>
      <c r="J40" s="4"/>
    </row>
    <row r="41" spans="2:11" ht="24" customHeight="1" x14ac:dyDescent="0.15">
      <c r="B41" s="2"/>
      <c r="C41" s="10">
        <f>'３事業実績書（別紙２）（経営改善）5'!U26</f>
        <v>0</v>
      </c>
      <c r="D41" s="40"/>
      <c r="E41" s="10">
        <f>C41-D41</f>
        <v>0</v>
      </c>
      <c r="F41" s="10">
        <f t="shared" si="2"/>
        <v>0</v>
      </c>
      <c r="G41" s="10">
        <f>IF('３事業実績書（別紙２）（経営改善）5'!S26&gt;0,'３事業実績書（別紙２）（経営改善）5'!S26*100000,0)</f>
        <v>0</v>
      </c>
      <c r="H41" s="19">
        <f t="shared" si="1"/>
        <v>0</v>
      </c>
      <c r="I41" s="10">
        <f>ROUNDDOWN(H41,-3)</f>
        <v>0</v>
      </c>
      <c r="J41" s="4"/>
    </row>
    <row r="42" spans="2:11" ht="24" customHeight="1" x14ac:dyDescent="0.15">
      <c r="B42" s="2"/>
      <c r="C42" s="10">
        <f>'３事業実績書（別紙２）（経営改善）5'!U27</f>
        <v>0</v>
      </c>
      <c r="D42" s="40"/>
      <c r="E42" s="10">
        <f>C42-D42</f>
        <v>0</v>
      </c>
      <c r="F42" s="10">
        <f t="shared" si="2"/>
        <v>0</v>
      </c>
      <c r="G42" s="10">
        <f>IF('３事業実績書（別紙２）（経営改善）5'!S27&gt;0,'３事業実績書（別紙２）（経営改善）5'!S27*100000,0)</f>
        <v>0</v>
      </c>
      <c r="H42" s="19">
        <f>MIN(F42,G42)</f>
        <v>0</v>
      </c>
      <c r="I42" s="10">
        <f>ROUNDDOWN(H42,-3)</f>
        <v>0</v>
      </c>
      <c r="J42" s="4"/>
    </row>
    <row r="43" spans="2:11" ht="8.4499999999999993" customHeight="1" x14ac:dyDescent="0.15">
      <c r="B43" s="2"/>
      <c r="H43" s="11"/>
      <c r="J43" s="4"/>
    </row>
    <row r="44" spans="2:11" ht="15" customHeight="1" x14ac:dyDescent="0.15">
      <c r="B44" s="12" t="str">
        <f>IF(I46&gt;0,"☑","")</f>
        <v/>
      </c>
      <c r="C44" s="149" t="s">
        <v>26</v>
      </c>
      <c r="H44" s="13"/>
      <c r="J44" s="4"/>
    </row>
    <row r="45" spans="2:11" ht="45" x14ac:dyDescent="0.15">
      <c r="B45" s="2"/>
      <c r="C45" s="14" t="s">
        <v>12</v>
      </c>
      <c r="D45" s="15" t="s">
        <v>13</v>
      </c>
      <c r="E45" s="16" t="s">
        <v>14</v>
      </c>
      <c r="F45" s="17" t="s">
        <v>139</v>
      </c>
      <c r="G45" s="17" t="s">
        <v>15</v>
      </c>
      <c r="H45" s="18" t="s">
        <v>16</v>
      </c>
      <c r="I45" s="17" t="s">
        <v>17</v>
      </c>
      <c r="J45" s="4"/>
    </row>
    <row r="46" spans="2:11" ht="24" customHeight="1" x14ac:dyDescent="0.15">
      <c r="B46" s="2"/>
      <c r="C46" s="10">
        <f>'３事業実績書（別紙２）（経営改善）5'!D50</f>
        <v>0</v>
      </c>
      <c r="D46" s="40"/>
      <c r="E46" s="10">
        <f>C46-D46</f>
        <v>0</v>
      </c>
      <c r="F46" s="10">
        <f>E46</f>
        <v>0</v>
      </c>
      <c r="G46" s="10">
        <f>IF('３事業実績書（別紙２）（経営改善）5'!C41="○",2000000,IF(OR('３事業実績書（別紙２）（経営改善）5'!C38="○",'３事業実績書（別紙２）（経営改善）5'!C39="○",'３事業実績書（別紙２）（経営改善）5'!C40="○"),1500000,0))</f>
        <v>0</v>
      </c>
      <c r="H46" s="19">
        <f t="shared" si="0"/>
        <v>0</v>
      </c>
      <c r="I46" s="10">
        <f>ROUNDDOWN(H46,-3)</f>
        <v>0</v>
      </c>
      <c r="J46" s="4"/>
    </row>
    <row r="47" spans="2:11" ht="8.4499999999999993" customHeight="1" x14ac:dyDescent="0.15">
      <c r="B47" s="2"/>
      <c r="H47" s="11"/>
      <c r="J47" s="4"/>
    </row>
    <row r="48" spans="2:11" ht="15" customHeight="1" x14ac:dyDescent="0.15">
      <c r="B48" s="12" t="str">
        <f>IF(I50&gt;0,"☑","")</f>
        <v/>
      </c>
      <c r="C48" s="149" t="s">
        <v>27</v>
      </c>
      <c r="H48" s="13"/>
      <c r="J48" s="4"/>
    </row>
    <row r="49" spans="2:10" ht="45" x14ac:dyDescent="0.15">
      <c r="B49" s="2"/>
      <c r="C49" s="14" t="s">
        <v>12</v>
      </c>
      <c r="D49" s="15" t="s">
        <v>13</v>
      </c>
      <c r="E49" s="16" t="s">
        <v>14</v>
      </c>
      <c r="F49" s="17" t="s">
        <v>139</v>
      </c>
      <c r="G49" s="17" t="s">
        <v>15</v>
      </c>
      <c r="H49" s="18" t="s">
        <v>16</v>
      </c>
      <c r="I49" s="17" t="s">
        <v>17</v>
      </c>
      <c r="J49" s="4"/>
    </row>
    <row r="50" spans="2:10" ht="24" customHeight="1" x14ac:dyDescent="0.15">
      <c r="B50" s="2"/>
      <c r="C50" s="40"/>
      <c r="D50" s="40"/>
      <c r="E50" s="10">
        <f>C50-D50</f>
        <v>0</v>
      </c>
      <c r="F50" s="10">
        <f>E50</f>
        <v>0</v>
      </c>
      <c r="G50" s="10">
        <v>300000</v>
      </c>
      <c r="H50" s="10">
        <f t="shared" si="0"/>
        <v>0</v>
      </c>
      <c r="I50" s="10">
        <f>ROUNDDOWN(H50,-3)</f>
        <v>0</v>
      </c>
      <c r="J50" s="4"/>
    </row>
    <row r="51" spans="2:10" ht="8.25" customHeight="1" x14ac:dyDescent="0.15">
      <c r="B51" s="2"/>
      <c r="J51" s="4"/>
    </row>
    <row r="52" spans="2:10" ht="15" customHeight="1" x14ac:dyDescent="0.15">
      <c r="B52" s="2"/>
      <c r="C52" s="5" t="s">
        <v>28</v>
      </c>
      <c r="D52" s="6">
        <f>I32+I36+I46+I50</f>
        <v>0</v>
      </c>
      <c r="E52" s="5" t="s">
        <v>21</v>
      </c>
      <c r="J52" s="4"/>
    </row>
    <row r="53" spans="2:10" ht="15" customHeight="1" x14ac:dyDescent="0.15">
      <c r="B53" s="7"/>
      <c r="C53" s="5"/>
      <c r="D53" s="5"/>
      <c r="E53" s="5"/>
      <c r="F53" s="5"/>
      <c r="G53" s="5"/>
      <c r="H53" s="5"/>
      <c r="I53" s="5"/>
      <c r="J53" s="8"/>
    </row>
    <row r="55" spans="2:10" ht="15" customHeight="1" x14ac:dyDescent="0.15">
      <c r="B55" s="9" t="s">
        <v>140</v>
      </c>
      <c r="C55" s="5"/>
      <c r="D55" s="5"/>
      <c r="E55" s="6">
        <f>D26+D52</f>
        <v>0</v>
      </c>
      <c r="F55" s="5" t="s">
        <v>21</v>
      </c>
    </row>
  </sheetData>
  <sheetProtection algorithmName="SHA-512" hashValue="AW568Y1cql/Ow9ir/JaXsieFpTmkRnOEVkdgJq7ou0BxxgPDZ4ow6pWXgRvLDD+MxA8MyBvdiRcdz9Ao3EfRJg==" saltValue="xkPktpImR3QidKTWoq8Hrg==" spinCount="100000" sheet="1" objects="1" scenarios="1"/>
  <mergeCells count="4">
    <mergeCell ref="B3:J3"/>
    <mergeCell ref="E7:I7"/>
    <mergeCell ref="E5:I5"/>
    <mergeCell ref="E6:I6"/>
  </mergeCells>
  <phoneticPr fontId="1"/>
  <dataValidations count="1">
    <dataValidation type="list" allowBlank="1" showInputMessage="1" showErrorMessage="1" sqref="E5:I5" xr:uid="{FD5C2522-FE62-409E-B1B5-EEE49141E860}">
      <formula1>$S$3:$S$5</formula1>
    </dataValidation>
  </dataValidations>
  <pageMargins left="0.70866141732283472" right="0.39370078740157483" top="0.46" bottom="0.46" header="0.31496062992125984" footer="0.31496062992125984"/>
  <pageSetup paperSize="9" scale="7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2442-D6ED-4CC4-956D-7E1383E2D9B6}">
  <sheetPr codeName="Sheet3">
    <tabColor rgb="FFCDB7A7"/>
  </sheetPr>
  <dimension ref="A1:AH61"/>
  <sheetViews>
    <sheetView showZeros="0" view="pageBreakPreview" topLeftCell="A19" zoomScaleNormal="100" zoomScaleSheetLayoutView="100" workbookViewId="0">
      <selection activeCell="C45" sqref="C45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8.375" style="45" customWidth="1"/>
    <col min="5" max="5" width="6" style="45" customWidth="1"/>
    <col min="6" max="7" width="4.875" style="45" customWidth="1"/>
    <col min="8" max="8" width="4.25" style="45" customWidth="1"/>
    <col min="9" max="9" width="4.875" style="45" customWidth="1"/>
    <col min="10" max="10" width="4.75" style="45" customWidth="1"/>
    <col min="11" max="11" width="4.875" style="45" customWidth="1"/>
    <col min="12" max="12" width="2.75" style="45" customWidth="1"/>
    <col min="13" max="13" width="3.125" style="45" customWidth="1"/>
    <col min="14" max="14" width="6" style="45"/>
    <col min="15" max="15" width="4.875" style="45" customWidth="1"/>
    <col min="16" max="16" width="2.75" style="45" customWidth="1"/>
    <col min="17" max="17" width="4.875" style="45" customWidth="1"/>
    <col min="18" max="18" width="2.75" style="45" customWidth="1"/>
    <col min="19" max="19" width="4.875" style="45" customWidth="1"/>
    <col min="20" max="20" width="2.75" style="45" customWidth="1"/>
    <col min="21" max="21" width="2.875" style="45" customWidth="1"/>
    <col min="22" max="22" width="3.125" style="45" customWidth="1"/>
    <col min="23" max="23" width="2.375" style="45" customWidth="1"/>
    <col min="24" max="31" width="6" style="45"/>
    <col min="32" max="32" width="7.375" style="45" bestFit="1" customWidth="1"/>
    <col min="33" max="33" width="6" style="45"/>
    <col min="34" max="34" width="0" style="45" hidden="1" customWidth="1"/>
    <col min="35" max="16384" width="6" style="45"/>
  </cols>
  <sheetData>
    <row r="1" spans="1:34" s="78" customFormat="1" ht="61.9" customHeight="1" x14ac:dyDescent="0.15"/>
    <row r="2" spans="1:34" ht="15" customHeight="1" x14ac:dyDescent="0.15">
      <c r="A2" s="79" t="s">
        <v>29</v>
      </c>
    </row>
    <row r="3" spans="1:34" ht="15" customHeight="1" x14ac:dyDescent="0.15">
      <c r="AH3" s="45" t="s">
        <v>30</v>
      </c>
    </row>
    <row r="4" spans="1:34" ht="15" customHeight="1" x14ac:dyDescent="0.15">
      <c r="A4" s="229" t="s">
        <v>133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AH4" s="45" t="s">
        <v>31</v>
      </c>
    </row>
    <row r="6" spans="1:34" ht="21" customHeight="1" x14ac:dyDescent="0.15">
      <c r="D6" s="80"/>
      <c r="F6" s="230" t="s">
        <v>32</v>
      </c>
      <c r="G6" s="231"/>
      <c r="H6" s="231"/>
      <c r="I6" s="231"/>
      <c r="J6" s="232"/>
      <c r="K6" s="233">
        <f>'２所要額精算書（別紙１）5'!E5</f>
        <v>0</v>
      </c>
      <c r="L6" s="234"/>
      <c r="M6" s="234"/>
      <c r="N6" s="234"/>
      <c r="O6" s="234"/>
      <c r="P6" s="234"/>
      <c r="Q6" s="234"/>
      <c r="R6" s="234"/>
      <c r="S6" s="234"/>
      <c r="T6" s="234"/>
      <c r="U6" s="235"/>
    </row>
    <row r="7" spans="1:34" ht="21" customHeight="1" x14ac:dyDescent="0.15">
      <c r="F7" s="223" t="s">
        <v>33</v>
      </c>
      <c r="G7" s="224"/>
      <c r="H7" s="224"/>
      <c r="I7" s="224"/>
      <c r="J7" s="225"/>
      <c r="K7" s="226">
        <f>'２所要額精算書（別紙１）5'!E6</f>
        <v>0</v>
      </c>
      <c r="L7" s="227"/>
      <c r="M7" s="227"/>
      <c r="N7" s="227"/>
      <c r="O7" s="227"/>
      <c r="P7" s="227"/>
      <c r="Q7" s="227"/>
      <c r="R7" s="227"/>
      <c r="S7" s="227"/>
      <c r="T7" s="227"/>
      <c r="U7" s="228"/>
    </row>
    <row r="8" spans="1:34" ht="21" customHeight="1" x14ac:dyDescent="0.15">
      <c r="C8" s="43"/>
      <c r="F8" s="223" t="s">
        <v>34</v>
      </c>
      <c r="G8" s="224"/>
      <c r="H8" s="224"/>
      <c r="I8" s="224"/>
      <c r="J8" s="225"/>
      <c r="K8" s="226">
        <f>'２所要額精算書（別紙１）5'!E7</f>
        <v>0</v>
      </c>
      <c r="L8" s="227"/>
      <c r="M8" s="227"/>
      <c r="N8" s="227"/>
      <c r="O8" s="227"/>
      <c r="P8" s="227"/>
      <c r="Q8" s="227"/>
      <c r="R8" s="227"/>
      <c r="S8" s="227"/>
      <c r="T8" s="227"/>
      <c r="U8" s="228"/>
    </row>
    <row r="9" spans="1:34" ht="15" customHeight="1" x14ac:dyDescent="0.15">
      <c r="C9" s="43"/>
    </row>
    <row r="10" spans="1:34" ht="17.45" customHeight="1" x14ac:dyDescent="0.15">
      <c r="B10" s="77"/>
      <c r="J10" s="220"/>
      <c r="K10" s="221"/>
      <c r="L10" s="222"/>
      <c r="M10" s="45" t="s">
        <v>166</v>
      </c>
    </row>
    <row r="11" spans="1:34" ht="17.45" customHeight="1" x14ac:dyDescent="0.15">
      <c r="B11" s="76"/>
      <c r="J11" s="220"/>
      <c r="K11" s="221"/>
      <c r="L11" s="222"/>
      <c r="M11" s="45" t="s">
        <v>35</v>
      </c>
    </row>
    <row r="12" spans="1:34" ht="15" customHeight="1" x14ac:dyDescent="0.15">
      <c r="M12" s="64" t="s">
        <v>36</v>
      </c>
    </row>
    <row r="13" spans="1:34" ht="9" customHeight="1" x14ac:dyDescent="0.15">
      <c r="K13" s="64"/>
    </row>
    <row r="14" spans="1:34" ht="8.4499999999999993" customHeight="1" x14ac:dyDescent="0.15">
      <c r="B14" s="43"/>
    </row>
    <row r="15" spans="1:34" ht="9" customHeight="1" x14ac:dyDescent="0.15">
      <c r="C15" s="65"/>
      <c r="D15" s="66"/>
      <c r="E15" s="65"/>
      <c r="F15" s="66"/>
      <c r="G15" s="65"/>
      <c r="H15" s="65"/>
    </row>
    <row r="16" spans="1:34" ht="6" customHeight="1" x14ac:dyDescent="0.15">
      <c r="B16" s="67"/>
      <c r="C16" s="68"/>
      <c r="D16" s="68"/>
      <c r="E16" s="68"/>
      <c r="F16" s="68"/>
      <c r="G16" s="68"/>
      <c r="H16" s="68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  <c r="V16" s="43"/>
    </row>
    <row r="17" spans="2:22" ht="15" customHeight="1" x14ac:dyDescent="0.15">
      <c r="B17" s="71" t="s">
        <v>10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</row>
    <row r="18" spans="2:22" ht="9" customHeight="1" x14ac:dyDescent="0.15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57"/>
      <c r="V18" s="43"/>
    </row>
    <row r="19" spans="2:22" ht="9" customHeight="1" x14ac:dyDescent="0.15">
      <c r="B19" s="7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3"/>
    </row>
    <row r="20" spans="2:22" ht="15" customHeight="1" x14ac:dyDescent="0.15">
      <c r="B20" s="75" t="str">
        <f>'２所要額精算書（別紙１）5'!B14</f>
        <v/>
      </c>
      <c r="C20" s="60" t="s">
        <v>11</v>
      </c>
      <c r="D20" s="58"/>
      <c r="E20" s="54"/>
      <c r="F20" s="58"/>
      <c r="G20" s="54"/>
      <c r="H20" s="5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4"/>
      <c r="V20" s="43"/>
    </row>
    <row r="21" spans="2:22" ht="8.25" customHeight="1" x14ac:dyDescent="0.15">
      <c r="B21" s="41"/>
      <c r="C21" s="150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43"/>
    </row>
    <row r="22" spans="2:22" ht="18" customHeight="1" x14ac:dyDescent="0.15">
      <c r="B22" s="41" t="s">
        <v>37</v>
      </c>
      <c r="C22" s="43"/>
      <c r="D22" s="43"/>
      <c r="E22" s="43"/>
      <c r="F22" s="43" t="s">
        <v>0</v>
      </c>
      <c r="G22" s="1"/>
      <c r="H22" s="43" t="s">
        <v>38</v>
      </c>
      <c r="I22" s="1"/>
      <c r="J22" s="43" t="s">
        <v>39</v>
      </c>
      <c r="K22" s="1"/>
      <c r="L22" s="43" t="s">
        <v>40</v>
      </c>
      <c r="M22" s="54" t="s">
        <v>41</v>
      </c>
      <c r="N22" s="43" t="s">
        <v>0</v>
      </c>
      <c r="O22" s="1"/>
      <c r="P22" s="43" t="s">
        <v>38</v>
      </c>
      <c r="Q22" s="1"/>
      <c r="R22" s="43" t="s">
        <v>39</v>
      </c>
      <c r="S22" s="1"/>
      <c r="T22" s="43" t="s">
        <v>40</v>
      </c>
      <c r="U22" s="44"/>
      <c r="V22" s="43"/>
    </row>
    <row r="23" spans="2:22" ht="15" customHeight="1" x14ac:dyDescent="0.15">
      <c r="B23" s="41" t="s">
        <v>157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  <c r="V23" s="43"/>
    </row>
    <row r="24" spans="2:22" ht="15" customHeight="1" x14ac:dyDescent="0.15">
      <c r="B24" s="41"/>
      <c r="C24" s="62" t="s">
        <v>42</v>
      </c>
      <c r="D24" s="217" t="s">
        <v>141</v>
      </c>
      <c r="E24" s="218"/>
      <c r="F24" s="217" t="s">
        <v>154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8"/>
      <c r="U24" s="44"/>
      <c r="V24" s="43"/>
    </row>
    <row r="25" spans="2:22" ht="15" customHeight="1" x14ac:dyDescent="0.15">
      <c r="B25" s="41"/>
      <c r="C25" s="123">
        <f>COUNTA(D25)</f>
        <v>0</v>
      </c>
      <c r="D25" s="207"/>
      <c r="E25" s="208"/>
      <c r="F25" s="209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1"/>
      <c r="U25" s="44"/>
      <c r="V25" s="43"/>
    </row>
    <row r="26" spans="2:22" ht="15" customHeight="1" x14ac:dyDescent="0.15">
      <c r="B26" s="41"/>
      <c r="C26" s="123" t="str">
        <f>IF(D26="","",COUNTA(D$25:D26))</f>
        <v/>
      </c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1"/>
      <c r="U26" s="44"/>
      <c r="V26" s="43"/>
    </row>
    <row r="27" spans="2:22" ht="15" customHeight="1" x14ac:dyDescent="0.15">
      <c r="B27" s="41"/>
      <c r="C27" s="123" t="str">
        <f>IF(D27="","",COUNTA(D$25:D27))</f>
        <v/>
      </c>
      <c r="D27" s="207"/>
      <c r="E27" s="208"/>
      <c r="F27" s="209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1"/>
      <c r="U27" s="44"/>
      <c r="V27" s="43"/>
    </row>
    <row r="28" spans="2:22" ht="15" customHeight="1" x14ac:dyDescent="0.15">
      <c r="B28" s="41"/>
      <c r="C28" s="123" t="str">
        <f>IF(D28="","",COUNTA(D$25:D28))</f>
        <v/>
      </c>
      <c r="D28" s="207"/>
      <c r="E28" s="208"/>
      <c r="F28" s="209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1"/>
      <c r="U28" s="44"/>
      <c r="V28" s="43"/>
    </row>
    <row r="29" spans="2:22" ht="15" customHeight="1" x14ac:dyDescent="0.15">
      <c r="B29" s="41"/>
      <c r="C29" s="123" t="str">
        <f>IF(D29="","",COUNTA(D$25:D29))</f>
        <v/>
      </c>
      <c r="D29" s="207"/>
      <c r="E29" s="208"/>
      <c r="F29" s="209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1"/>
      <c r="U29" s="44"/>
      <c r="V29" s="43"/>
    </row>
    <row r="30" spans="2:22" ht="15" customHeight="1" x14ac:dyDescent="0.15">
      <c r="B30" s="55"/>
      <c r="C30" s="56" t="s">
        <v>43</v>
      </c>
      <c r="D30" s="212">
        <f>ROUNDDOWN(SUM(D25:E29),-3)</f>
        <v>0</v>
      </c>
      <c r="E30" s="213"/>
      <c r="F30" s="214" t="s">
        <v>44</v>
      </c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6"/>
      <c r="U30" s="57"/>
      <c r="V30" s="43"/>
    </row>
    <row r="31" spans="2:22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43"/>
    </row>
    <row r="32" spans="2:22" ht="15" customHeight="1" x14ac:dyDescent="0.15">
      <c r="B32" s="59" t="str">
        <f>'２所要額精算書（別紙１）5'!B18</f>
        <v/>
      </c>
      <c r="C32" s="60" t="s">
        <v>45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  <c r="V32" s="43"/>
    </row>
    <row r="33" spans="2:26" ht="8.25" customHeight="1" x14ac:dyDescent="0.15">
      <c r="B33" s="41"/>
      <c r="C33" s="150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43"/>
    </row>
    <row r="34" spans="2:26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U34" s="44"/>
      <c r="V34" s="43"/>
    </row>
    <row r="35" spans="2:26" ht="15" customHeight="1" x14ac:dyDescent="0.15">
      <c r="B35" s="41" t="s">
        <v>142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4"/>
      <c r="V35" s="43"/>
    </row>
    <row r="36" spans="2:26" ht="15" customHeight="1" x14ac:dyDescent="0.15">
      <c r="B36" s="41"/>
      <c r="C36" s="62" t="s">
        <v>42</v>
      </c>
      <c r="D36" s="217" t="s">
        <v>141</v>
      </c>
      <c r="E36" s="218"/>
      <c r="F36" s="217" t="s">
        <v>154</v>
      </c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8"/>
      <c r="U36" s="44"/>
      <c r="V36" s="43"/>
    </row>
    <row r="37" spans="2:26" ht="15" customHeight="1" x14ac:dyDescent="0.15">
      <c r="B37" s="41"/>
      <c r="C37" s="123">
        <f>COUNTA(D37)</f>
        <v>0</v>
      </c>
      <c r="D37" s="207"/>
      <c r="E37" s="208"/>
      <c r="F37" s="209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1"/>
      <c r="U37" s="44"/>
      <c r="V37" s="43"/>
    </row>
    <row r="38" spans="2:26" ht="15" customHeight="1" x14ac:dyDescent="0.15">
      <c r="B38" s="41"/>
      <c r="C38" s="123" t="str">
        <f>IF(D38="","",COUNTA(D$37:D38))</f>
        <v/>
      </c>
      <c r="D38" s="207"/>
      <c r="E38" s="208"/>
      <c r="F38" s="209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1"/>
      <c r="U38" s="44"/>
      <c r="V38" s="43"/>
    </row>
    <row r="39" spans="2:26" ht="15" customHeight="1" x14ac:dyDescent="0.15">
      <c r="B39" s="41"/>
      <c r="C39" s="123" t="str">
        <f>IF(D39="","",COUNTA(D$37:D39))</f>
        <v/>
      </c>
      <c r="D39" s="207"/>
      <c r="E39" s="208"/>
      <c r="F39" s="209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1"/>
      <c r="U39" s="44"/>
      <c r="V39" s="43"/>
    </row>
    <row r="40" spans="2:26" ht="15" customHeight="1" x14ac:dyDescent="0.15">
      <c r="B40" s="41"/>
      <c r="C40" s="123" t="str">
        <f>IF(D40="","",COUNTA(D$37:D40))</f>
        <v/>
      </c>
      <c r="D40" s="207"/>
      <c r="E40" s="208"/>
      <c r="F40" s="209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1"/>
      <c r="U40" s="44"/>
      <c r="V40" s="43"/>
    </row>
    <row r="41" spans="2:26" ht="15" customHeight="1" x14ac:dyDescent="0.15">
      <c r="B41" s="41"/>
      <c r="C41" s="123" t="str">
        <f>IF(D41="","",COUNTA(D$37:D41))</f>
        <v/>
      </c>
      <c r="D41" s="207"/>
      <c r="E41" s="208"/>
      <c r="F41" s="209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1"/>
      <c r="U41" s="44"/>
      <c r="V41" s="43"/>
    </row>
    <row r="42" spans="2:26" ht="15" customHeight="1" x14ac:dyDescent="0.15">
      <c r="B42" s="55"/>
      <c r="C42" s="56" t="s">
        <v>43</v>
      </c>
      <c r="D42" s="212">
        <f>ROUNDDOWN(SUM(D37:E41),-3)</f>
        <v>0</v>
      </c>
      <c r="E42" s="213"/>
      <c r="F42" s="214" t="s">
        <v>44</v>
      </c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6"/>
      <c r="U42" s="57"/>
      <c r="V42" s="43"/>
    </row>
    <row r="43" spans="2:26" ht="6" customHeight="1" x14ac:dyDescent="0.15">
      <c r="B43" s="41"/>
      <c r="C43" s="54"/>
      <c r="D43" s="58"/>
      <c r="E43" s="54"/>
      <c r="F43" s="58"/>
      <c r="G43" s="54"/>
      <c r="H43" s="5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  <c r="V43" s="43"/>
    </row>
    <row r="44" spans="2:26" ht="15" customHeight="1" x14ac:dyDescent="0.15">
      <c r="B44" s="59" t="str">
        <f>'２所要額精算書（別紙１）5'!B22</f>
        <v/>
      </c>
      <c r="C44" s="60" t="s">
        <v>19</v>
      </c>
      <c r="D44" s="58"/>
      <c r="E44" s="54"/>
      <c r="F44" s="58"/>
      <c r="G44" s="54"/>
      <c r="H44" s="54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4"/>
      <c r="V44" s="43"/>
      <c r="Z44" s="61"/>
    </row>
    <row r="45" spans="2:26" ht="8.25" customHeight="1" x14ac:dyDescent="0.15">
      <c r="B45" s="41"/>
      <c r="C45" s="150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4"/>
      <c r="V45" s="43"/>
      <c r="Z45" s="61"/>
    </row>
    <row r="46" spans="2:26" ht="18" customHeight="1" x14ac:dyDescent="0.15">
      <c r="B46" s="41" t="s">
        <v>37</v>
      </c>
      <c r="C46" s="43"/>
      <c r="D46" s="43"/>
      <c r="E46" s="43"/>
      <c r="F46" s="43" t="s">
        <v>0</v>
      </c>
      <c r="G46" s="1"/>
      <c r="H46" s="43" t="s">
        <v>38</v>
      </c>
      <c r="I46" s="1"/>
      <c r="J46" s="43" t="s">
        <v>39</v>
      </c>
      <c r="K46" s="1"/>
      <c r="L46" s="43" t="s">
        <v>40</v>
      </c>
      <c r="M46" s="54" t="s">
        <v>41</v>
      </c>
      <c r="N46" s="43" t="s">
        <v>0</v>
      </c>
      <c r="O46" s="1"/>
      <c r="P46" s="43" t="s">
        <v>38</v>
      </c>
      <c r="Q46" s="1"/>
      <c r="R46" s="43" t="s">
        <v>39</v>
      </c>
      <c r="S46" s="1"/>
      <c r="T46" s="43" t="s">
        <v>40</v>
      </c>
      <c r="U46" s="44"/>
      <c r="V46" s="43"/>
    </row>
    <row r="47" spans="2:26" ht="6.6" customHeight="1" x14ac:dyDescent="0.15">
      <c r="B47" s="41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54"/>
      <c r="N47" s="43"/>
      <c r="O47" s="43"/>
      <c r="P47" s="43"/>
      <c r="Q47" s="43"/>
      <c r="R47" s="43"/>
      <c r="S47" s="43"/>
      <c r="T47" s="43"/>
      <c r="U47" s="44"/>
      <c r="V47" s="43"/>
    </row>
    <row r="48" spans="2:26" ht="15" customHeight="1" x14ac:dyDescent="0.15">
      <c r="B48" s="41" t="s">
        <v>143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4"/>
      <c r="V48" s="43"/>
    </row>
    <row r="49" spans="2:22" ht="18" customHeight="1" x14ac:dyDescent="0.15">
      <c r="B49" s="41"/>
      <c r="C49" s="197">
        <f>COUNTA(D54:D59)</f>
        <v>0</v>
      </c>
      <c r="D49" s="198"/>
      <c r="E49" s="43" t="s">
        <v>46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4"/>
      <c r="V49" s="43"/>
    </row>
    <row r="50" spans="2:22" ht="6.6" customHeight="1" x14ac:dyDescent="0.15">
      <c r="B50" s="41"/>
      <c r="C50" s="54"/>
      <c r="D50" s="54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4"/>
      <c r="V50" s="43"/>
    </row>
    <row r="51" spans="2:22" ht="15" customHeight="1" x14ac:dyDescent="0.15">
      <c r="B51" s="41" t="s">
        <v>144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43"/>
    </row>
    <row r="52" spans="2:22" ht="18" customHeight="1" x14ac:dyDescent="0.15">
      <c r="B52" s="41"/>
      <c r="C52" s="199" t="s">
        <v>47</v>
      </c>
      <c r="D52" s="199" t="s">
        <v>48</v>
      </c>
      <c r="E52" s="201" t="s">
        <v>49</v>
      </c>
      <c r="F52" s="202"/>
      <c r="G52" s="202"/>
      <c r="H52" s="202"/>
      <c r="I52" s="202"/>
      <c r="J52" s="202"/>
      <c r="K52" s="203"/>
      <c r="L52" s="188" t="s">
        <v>145</v>
      </c>
      <c r="M52" s="189"/>
      <c r="N52" s="189"/>
      <c r="O52" s="189"/>
      <c r="P52" s="189"/>
      <c r="Q52" s="190"/>
      <c r="R52"/>
      <c r="S52"/>
      <c r="T52" s="43"/>
      <c r="U52" s="44"/>
      <c r="V52" s="43"/>
    </row>
    <row r="53" spans="2:22" ht="18" customHeight="1" x14ac:dyDescent="0.15">
      <c r="B53" s="41"/>
      <c r="C53" s="200"/>
      <c r="D53" s="200"/>
      <c r="E53" s="204"/>
      <c r="F53" s="205"/>
      <c r="G53" s="205"/>
      <c r="H53" s="205"/>
      <c r="I53" s="205"/>
      <c r="J53" s="205"/>
      <c r="K53" s="206"/>
      <c r="L53" s="188" t="s">
        <v>50</v>
      </c>
      <c r="M53" s="189"/>
      <c r="N53" s="190"/>
      <c r="O53" s="188" t="s">
        <v>51</v>
      </c>
      <c r="P53" s="189"/>
      <c r="Q53" s="190"/>
      <c r="R53"/>
      <c r="S53"/>
      <c r="T53" s="43"/>
      <c r="U53" s="44"/>
      <c r="V53" s="43"/>
    </row>
    <row r="54" spans="2:22" ht="18" customHeight="1" x14ac:dyDescent="0.15">
      <c r="B54" s="41"/>
      <c r="C54" s="128">
        <f>COUNTA(D54)</f>
        <v>0</v>
      </c>
      <c r="D54" s="124"/>
      <c r="E54" s="125" t="s">
        <v>0</v>
      </c>
      <c r="F54" s="126"/>
      <c r="G54" s="125" t="s">
        <v>38</v>
      </c>
      <c r="H54" s="126"/>
      <c r="I54" s="125" t="s">
        <v>39</v>
      </c>
      <c r="J54" s="126"/>
      <c r="K54" s="125" t="s">
        <v>40</v>
      </c>
      <c r="L54" s="195"/>
      <c r="M54" s="196"/>
      <c r="N54" s="125" t="s">
        <v>52</v>
      </c>
      <c r="O54" s="195"/>
      <c r="P54" s="196"/>
      <c r="Q54" s="125" t="s">
        <v>52</v>
      </c>
      <c r="R54" s="53" t="s">
        <v>53</v>
      </c>
      <c r="S54" s="53">
        <f>L54+O54</f>
        <v>0</v>
      </c>
      <c r="T54" s="43"/>
      <c r="U54" s="44"/>
      <c r="V54" s="43"/>
    </row>
    <row r="55" spans="2:22" ht="18" customHeight="1" x14ac:dyDescent="0.15">
      <c r="B55" s="41"/>
      <c r="C55" s="128" t="str">
        <f>IF(D55="","",COUNTA(D$54:D55))</f>
        <v/>
      </c>
      <c r="D55" s="124"/>
      <c r="E55" s="125" t="s">
        <v>0</v>
      </c>
      <c r="F55" s="126"/>
      <c r="G55" s="125" t="s">
        <v>38</v>
      </c>
      <c r="H55" s="126"/>
      <c r="I55" s="125" t="s">
        <v>39</v>
      </c>
      <c r="J55" s="126"/>
      <c r="K55" s="125" t="s">
        <v>40</v>
      </c>
      <c r="L55" s="195"/>
      <c r="M55" s="196"/>
      <c r="N55" s="125" t="s">
        <v>52</v>
      </c>
      <c r="O55" s="195"/>
      <c r="P55" s="196"/>
      <c r="Q55" s="125" t="s">
        <v>52</v>
      </c>
      <c r="R55" s="53" t="s">
        <v>54</v>
      </c>
      <c r="S55" s="53">
        <f t="shared" ref="S55:S59" si="0">L55+O55</f>
        <v>0</v>
      </c>
      <c r="T55" s="43"/>
      <c r="U55" s="44"/>
      <c r="V55" s="43"/>
    </row>
    <row r="56" spans="2:22" ht="18" customHeight="1" x14ac:dyDescent="0.15">
      <c r="B56" s="41"/>
      <c r="C56" s="128" t="str">
        <f>IF(D56="","",COUNTA(D$54:D56))</f>
        <v/>
      </c>
      <c r="D56" s="124"/>
      <c r="E56" s="125" t="s">
        <v>0</v>
      </c>
      <c r="F56" s="126"/>
      <c r="G56" s="125" t="s">
        <v>38</v>
      </c>
      <c r="H56" s="126"/>
      <c r="I56" s="125" t="s">
        <v>39</v>
      </c>
      <c r="J56" s="126"/>
      <c r="K56" s="125" t="s">
        <v>40</v>
      </c>
      <c r="L56" s="195"/>
      <c r="M56" s="196"/>
      <c r="N56" s="125" t="s">
        <v>52</v>
      </c>
      <c r="O56" s="195"/>
      <c r="P56" s="196"/>
      <c r="Q56" s="125" t="s">
        <v>52</v>
      </c>
      <c r="R56" s="53" t="s">
        <v>54</v>
      </c>
      <c r="S56" s="53">
        <f t="shared" si="0"/>
        <v>0</v>
      </c>
      <c r="T56" s="43"/>
      <c r="U56" s="44"/>
      <c r="V56" s="43"/>
    </row>
    <row r="57" spans="2:22" ht="18" customHeight="1" x14ac:dyDescent="0.15">
      <c r="B57" s="41"/>
      <c r="C57" s="128" t="str">
        <f>IF(D57="","",COUNTA(D$54:D57))</f>
        <v/>
      </c>
      <c r="D57" s="124"/>
      <c r="E57" s="125" t="s">
        <v>0</v>
      </c>
      <c r="F57" s="126"/>
      <c r="G57" s="125" t="s">
        <v>38</v>
      </c>
      <c r="H57" s="126"/>
      <c r="I57" s="125" t="s">
        <v>39</v>
      </c>
      <c r="J57" s="126"/>
      <c r="K57" s="125" t="s">
        <v>40</v>
      </c>
      <c r="L57" s="195"/>
      <c r="M57" s="196"/>
      <c r="N57" s="125" t="s">
        <v>52</v>
      </c>
      <c r="O57" s="195"/>
      <c r="P57" s="196"/>
      <c r="Q57" s="125" t="s">
        <v>52</v>
      </c>
      <c r="R57" s="53" t="s">
        <v>54</v>
      </c>
      <c r="S57" s="53">
        <f t="shared" si="0"/>
        <v>0</v>
      </c>
      <c r="T57" s="43"/>
      <c r="U57" s="44"/>
      <c r="V57" s="43"/>
    </row>
    <row r="58" spans="2:22" ht="18" customHeight="1" x14ac:dyDescent="0.15">
      <c r="B58" s="41"/>
      <c r="C58" s="128" t="str">
        <f>IF(D58="","",COUNTA(D$54:D58))</f>
        <v/>
      </c>
      <c r="D58" s="124"/>
      <c r="E58" s="125" t="s">
        <v>0</v>
      </c>
      <c r="F58" s="126"/>
      <c r="G58" s="125" t="s">
        <v>38</v>
      </c>
      <c r="H58" s="126"/>
      <c r="I58" s="125" t="s">
        <v>39</v>
      </c>
      <c r="J58" s="126"/>
      <c r="K58" s="125" t="s">
        <v>40</v>
      </c>
      <c r="L58" s="195"/>
      <c r="M58" s="196"/>
      <c r="N58" s="125" t="s">
        <v>52</v>
      </c>
      <c r="O58" s="195"/>
      <c r="P58" s="196"/>
      <c r="Q58" s="125" t="s">
        <v>52</v>
      </c>
      <c r="R58" s="53" t="s">
        <v>54</v>
      </c>
      <c r="S58" s="53">
        <f t="shared" si="0"/>
        <v>0</v>
      </c>
      <c r="T58" s="43"/>
      <c r="U58" s="44"/>
      <c r="V58" s="43"/>
    </row>
    <row r="59" spans="2:22" ht="18" customHeight="1" x14ac:dyDescent="0.15">
      <c r="B59" s="41"/>
      <c r="C59" s="128" t="str">
        <f>IF(D59="","",COUNTA(D$54:D59))</f>
        <v/>
      </c>
      <c r="D59" s="124"/>
      <c r="E59" s="125" t="s">
        <v>0</v>
      </c>
      <c r="F59" s="127"/>
      <c r="G59" s="125" t="s">
        <v>38</v>
      </c>
      <c r="H59" s="127"/>
      <c r="I59" s="125" t="s">
        <v>39</v>
      </c>
      <c r="J59" s="127"/>
      <c r="K59" s="125" t="s">
        <v>40</v>
      </c>
      <c r="L59" s="195"/>
      <c r="M59" s="196"/>
      <c r="N59" s="125" t="s">
        <v>52</v>
      </c>
      <c r="O59" s="195"/>
      <c r="P59" s="196"/>
      <c r="Q59" s="125" t="s">
        <v>52</v>
      </c>
      <c r="R59" s="53" t="s">
        <v>54</v>
      </c>
      <c r="S59" s="53">
        <f t="shared" si="0"/>
        <v>0</v>
      </c>
      <c r="T59" s="43"/>
      <c r="U59" s="44"/>
      <c r="V59" s="43"/>
    </row>
    <row r="60" spans="2:22" ht="18" customHeight="1" x14ac:dyDescent="0.15">
      <c r="B60" s="41"/>
      <c r="C60" s="188" t="s">
        <v>53</v>
      </c>
      <c r="D60" s="189"/>
      <c r="E60" s="189"/>
      <c r="F60" s="189"/>
      <c r="G60" s="189"/>
      <c r="H60" s="189"/>
      <c r="I60" s="189"/>
      <c r="J60" s="189"/>
      <c r="K60" s="190"/>
      <c r="L60" s="191">
        <f>SUM(L54:M59)</f>
        <v>0</v>
      </c>
      <c r="M60" s="192"/>
      <c r="N60" s="42" t="s">
        <v>52</v>
      </c>
      <c r="O60" s="193">
        <f>SUM(O54:P59)</f>
        <v>0</v>
      </c>
      <c r="P60" s="194"/>
      <c r="Q60" s="42" t="s">
        <v>52</v>
      </c>
      <c r="R60"/>
      <c r="S60"/>
      <c r="T60" s="43"/>
      <c r="U60" s="44"/>
      <c r="V60" s="43"/>
    </row>
    <row r="61" spans="2:22" ht="18" customHeight="1" x14ac:dyDescent="0.15">
      <c r="B61" s="46"/>
      <c r="C61" s="47" t="s">
        <v>55</v>
      </c>
      <c r="D61" s="48"/>
      <c r="E61" s="48"/>
      <c r="F61" s="48"/>
      <c r="G61" s="48"/>
      <c r="H61" s="48"/>
      <c r="I61" s="48"/>
      <c r="J61" s="48"/>
      <c r="K61" s="48"/>
      <c r="L61" s="49"/>
      <c r="M61" s="49"/>
      <c r="N61" s="48"/>
      <c r="O61" s="50"/>
      <c r="P61" s="50"/>
      <c r="Q61" s="48"/>
      <c r="R61" s="50"/>
      <c r="S61" s="50"/>
      <c r="T61" s="51"/>
      <c r="U61" s="52"/>
      <c r="V61" s="43"/>
    </row>
  </sheetData>
  <sheetProtection algorithmName="SHA-512" hashValue="Eirr3groNrgX5UnnEi2MQyJNNkphfQLJhSdMQZQEKzvG2fFQzuFiSCRDPfqnZCDimth+TXTtll0k+JaPT63Ffw==" saltValue="aQHBLmItBWKjmOoyLRCVcA==" spinCount="100000" sheet="1" objects="1" scenarios="1"/>
  <mergeCells count="59">
    <mergeCell ref="F41:T41"/>
    <mergeCell ref="D42:E42"/>
    <mergeCell ref="F42:T42"/>
    <mergeCell ref="D38:E38"/>
    <mergeCell ref="F38:T38"/>
    <mergeCell ref="D39:E39"/>
    <mergeCell ref="F39:T39"/>
    <mergeCell ref="D40:E40"/>
    <mergeCell ref="F40:T40"/>
    <mergeCell ref="C60:K60"/>
    <mergeCell ref="L60:M60"/>
    <mergeCell ref="O60:P60"/>
    <mergeCell ref="D24:E24"/>
    <mergeCell ref="F29:T29"/>
    <mergeCell ref="F28:T28"/>
    <mergeCell ref="F27:T27"/>
    <mergeCell ref="F26:T26"/>
    <mergeCell ref="F25:T25"/>
    <mergeCell ref="F24:T24"/>
    <mergeCell ref="D29:E29"/>
    <mergeCell ref="D28:E28"/>
    <mergeCell ref="D27:E27"/>
    <mergeCell ref="D26:E26"/>
    <mergeCell ref="D25:E25"/>
    <mergeCell ref="D30:E30"/>
    <mergeCell ref="L57:M57"/>
    <mergeCell ref="O57:P57"/>
    <mergeCell ref="L58:M58"/>
    <mergeCell ref="O58:P58"/>
    <mergeCell ref="L59:M59"/>
    <mergeCell ref="O59:P59"/>
    <mergeCell ref="L54:M54"/>
    <mergeCell ref="O54:P54"/>
    <mergeCell ref="L55:M55"/>
    <mergeCell ref="O55:P55"/>
    <mergeCell ref="L56:M56"/>
    <mergeCell ref="O56:P56"/>
    <mergeCell ref="C49:D49"/>
    <mergeCell ref="A4:V4"/>
    <mergeCell ref="F6:J6"/>
    <mergeCell ref="K6:U6"/>
    <mergeCell ref="F7:J7"/>
    <mergeCell ref="K7:U7"/>
    <mergeCell ref="F8:J8"/>
    <mergeCell ref="K8:U8"/>
    <mergeCell ref="J10:L10"/>
    <mergeCell ref="J11:L11"/>
    <mergeCell ref="F30:T30"/>
    <mergeCell ref="D36:E36"/>
    <mergeCell ref="F36:T36"/>
    <mergeCell ref="D37:E37"/>
    <mergeCell ref="F37:T37"/>
    <mergeCell ref="D41:E41"/>
    <mergeCell ref="C52:C53"/>
    <mergeCell ref="D52:D53"/>
    <mergeCell ref="E52:K53"/>
    <mergeCell ref="L52:Q52"/>
    <mergeCell ref="L53:N53"/>
    <mergeCell ref="O53:Q53"/>
  </mergeCells>
  <phoneticPr fontId="1"/>
  <conditionalFormatting sqref="S54:S59">
    <cfRule type="cellIs" dxfId="0" priority="1" operator="greaterThan">
      <formula>30</formula>
    </cfRule>
  </conditionalFormatting>
  <dataValidations count="1">
    <dataValidation type="list" allowBlank="1" showInputMessage="1" showErrorMessage="1" sqref="J10:J11" xr:uid="{8E13FC62-9E73-4611-A7A0-CB8EF13AA14C}">
      <formula1>$AH$3:$AH$4</formula1>
    </dataValidation>
  </dataValidations>
  <pageMargins left="0.70866141732283472" right="0.39370078740157483" top="0.56000000000000005" bottom="0.46" header="0.31496062992125984" footer="0.31496062992125984"/>
  <pageSetup paperSize="9" scale="86" orientation="portrait" r:id="rId1"/>
  <ignoredErrors>
    <ignoredError sqref="C27:C29 C37 C39:C41 C54:C59" unlocked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94C5-FEBF-44D3-A3A6-DD2F61B8B24D}">
  <sheetPr codeName="Sheet4">
    <tabColor rgb="FFCDB7A7"/>
  </sheetPr>
  <dimension ref="A1:DV84"/>
  <sheetViews>
    <sheetView showZeros="0" view="pageBreakPreview" topLeftCell="A18" zoomScale="115" zoomScaleNormal="100" zoomScaleSheetLayoutView="115" workbookViewId="0">
      <selection activeCell="D42" sqref="D42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6" style="45" customWidth="1"/>
    <col min="5" max="5" width="4.25" style="45" customWidth="1"/>
    <col min="6" max="7" width="4.75" style="45" customWidth="1"/>
    <col min="8" max="8" width="2.75" style="45" customWidth="1"/>
    <col min="9" max="9" width="4.875" style="45" customWidth="1"/>
    <col min="10" max="12" width="3.875" style="45" customWidth="1"/>
    <col min="13" max="13" width="2.125" style="45" customWidth="1"/>
    <col min="14" max="15" width="4.75" style="45" customWidth="1"/>
    <col min="16" max="16" width="2.375" style="45" customWidth="1"/>
    <col min="17" max="20" width="3.875" style="45" customWidth="1"/>
    <col min="21" max="21" width="6" style="45"/>
    <col min="22" max="22" width="4.875" style="45" customWidth="1"/>
    <col min="23" max="23" width="2.75" style="45" customWidth="1"/>
    <col min="24" max="24" width="2.875" style="45" customWidth="1"/>
    <col min="25" max="25" width="3.125" style="45" customWidth="1"/>
    <col min="26" max="26" width="2.375" style="45" customWidth="1"/>
    <col min="27" max="32" width="6" style="45"/>
    <col min="33" max="33" width="5.375" style="45" customWidth="1"/>
    <col min="34" max="34" width="6" style="45" hidden="1" customWidth="1"/>
    <col min="35" max="16384" width="6" style="45"/>
  </cols>
  <sheetData>
    <row r="1" spans="1:126" s="78" customFormat="1" ht="61.9" customHeight="1" x14ac:dyDescent="0.15"/>
    <row r="2" spans="1:126" ht="15" customHeight="1" x14ac:dyDescent="0.15">
      <c r="A2" s="79" t="s">
        <v>29</v>
      </c>
      <c r="AH2" s="81" t="s">
        <v>56</v>
      </c>
    </row>
    <row r="3" spans="1:126" ht="9" customHeight="1" x14ac:dyDescent="0.15">
      <c r="C3" s="65"/>
      <c r="D3" s="66"/>
      <c r="E3" s="65"/>
      <c r="F3" s="66"/>
      <c r="G3" s="65"/>
      <c r="H3" s="65"/>
      <c r="AH3" s="81"/>
    </row>
    <row r="4" spans="1:126" ht="6" customHeight="1" x14ac:dyDescent="0.15">
      <c r="B4" s="67"/>
      <c r="C4" s="68"/>
      <c r="D4" s="68"/>
      <c r="E4" s="68"/>
      <c r="F4" s="68"/>
      <c r="G4" s="68"/>
      <c r="H4" s="68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/>
      <c r="Y4" s="43"/>
    </row>
    <row r="5" spans="1:126" ht="15" customHeight="1" x14ac:dyDescent="0.15">
      <c r="B5" s="71" t="s">
        <v>22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4"/>
      <c r="Y5" s="43"/>
    </row>
    <row r="6" spans="1:126" ht="9" customHeight="1" x14ac:dyDescent="0.1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57"/>
      <c r="Y6" s="43"/>
    </row>
    <row r="7" spans="1:126" ht="15" customHeight="1" x14ac:dyDescent="0.15">
      <c r="B7" s="75" t="str">
        <f>'２所要額精算書（別紙１）5'!B30</f>
        <v/>
      </c>
      <c r="C7" s="143" t="s">
        <v>57</v>
      </c>
      <c r="D7" s="58"/>
      <c r="E7" s="54"/>
      <c r="F7" s="58"/>
      <c r="G7" s="54"/>
      <c r="H7" s="5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4"/>
      <c r="Y7" s="43"/>
    </row>
    <row r="8" spans="1:126" ht="8.25" customHeight="1" x14ac:dyDescent="0.15">
      <c r="B8" s="41"/>
      <c r="C8" s="151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4"/>
      <c r="Y8" s="43"/>
    </row>
    <row r="9" spans="1:126" s="82" customFormat="1" ht="22.5" customHeight="1" x14ac:dyDescent="0.15">
      <c r="B9" s="138" t="s">
        <v>58</v>
      </c>
      <c r="C9" s="139"/>
      <c r="D9" s="139"/>
      <c r="E9" s="139"/>
      <c r="F9" s="139"/>
      <c r="G9" s="131" t="s">
        <v>0</v>
      </c>
      <c r="H9" s="132"/>
      <c r="I9" s="131" t="s">
        <v>38</v>
      </c>
      <c r="J9" s="132"/>
      <c r="K9" s="131" t="s">
        <v>39</v>
      </c>
      <c r="L9" s="132"/>
      <c r="M9" s="131" t="s">
        <v>40</v>
      </c>
      <c r="N9" s="131" t="s">
        <v>41</v>
      </c>
      <c r="O9" s="131" t="s">
        <v>0</v>
      </c>
      <c r="P9" s="132"/>
      <c r="Q9" s="131" t="s">
        <v>38</v>
      </c>
      <c r="R9" s="132"/>
      <c r="S9" s="131" t="s">
        <v>39</v>
      </c>
      <c r="T9" s="132"/>
      <c r="U9" s="131" t="s">
        <v>40</v>
      </c>
      <c r="V9" s="133"/>
      <c r="W9" s="133"/>
      <c r="X9" s="134"/>
      <c r="DV9" s="82" t="s">
        <v>59</v>
      </c>
    </row>
    <row r="10" spans="1:126" s="82" customFormat="1" ht="22.5" customHeight="1" x14ac:dyDescent="0.15">
      <c r="B10" s="140" t="s">
        <v>146</v>
      </c>
      <c r="C10" s="139"/>
      <c r="D10" s="141"/>
      <c r="E10" s="141"/>
      <c r="F10" s="141"/>
      <c r="G10" s="135"/>
      <c r="H10" s="135"/>
      <c r="I10" s="135"/>
      <c r="J10" s="135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5"/>
      <c r="X10" s="137"/>
      <c r="DV10" s="82" t="s">
        <v>60</v>
      </c>
    </row>
    <row r="11" spans="1:126" s="82" customFormat="1" ht="22.5" customHeight="1" x14ac:dyDescent="0.15">
      <c r="B11" s="140" t="s">
        <v>61</v>
      </c>
      <c r="C11" s="142"/>
      <c r="D11" s="139" t="s">
        <v>147</v>
      </c>
      <c r="E11" s="141"/>
      <c r="F11" s="141"/>
      <c r="G11" s="135"/>
      <c r="H11" s="135"/>
      <c r="I11" s="135"/>
      <c r="J11" s="135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5"/>
      <c r="X11" s="137"/>
      <c r="DV11" s="82" t="s">
        <v>0</v>
      </c>
    </row>
    <row r="12" spans="1:126" s="82" customFormat="1" ht="22.5" customHeight="1" x14ac:dyDescent="0.15">
      <c r="B12" s="138"/>
      <c r="C12" s="142"/>
      <c r="D12" s="139" t="s">
        <v>148</v>
      </c>
      <c r="E12" s="139"/>
      <c r="F12" s="139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6"/>
      <c r="T12" s="136"/>
      <c r="U12" s="136"/>
      <c r="V12" s="136"/>
      <c r="W12" s="136"/>
      <c r="X12" s="134"/>
    </row>
    <row r="13" spans="1:126" s="82" customFormat="1" ht="22.5" customHeight="1" x14ac:dyDescent="0.15">
      <c r="B13" s="138" t="s">
        <v>149</v>
      </c>
      <c r="C13" s="139"/>
      <c r="D13" s="139"/>
      <c r="E13" s="139"/>
      <c r="F13" s="139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6"/>
      <c r="T13" s="136"/>
      <c r="U13" s="136"/>
      <c r="V13" s="136"/>
      <c r="W13" s="136"/>
      <c r="X13" s="134"/>
    </row>
    <row r="14" spans="1:126" s="82" customFormat="1" ht="22.5" customHeight="1" x14ac:dyDescent="0.15">
      <c r="B14" s="138" t="s">
        <v>62</v>
      </c>
      <c r="C14" s="139"/>
      <c r="D14" s="139"/>
      <c r="E14" s="141"/>
      <c r="F14" s="141"/>
      <c r="G14" s="131" t="s">
        <v>0</v>
      </c>
      <c r="H14" s="132"/>
      <c r="I14" s="131" t="s">
        <v>38</v>
      </c>
      <c r="J14" s="132"/>
      <c r="K14" s="131" t="s">
        <v>39</v>
      </c>
      <c r="L14" s="132"/>
      <c r="M14" s="131" t="s">
        <v>40</v>
      </c>
      <c r="N14" s="131" t="s">
        <v>41</v>
      </c>
      <c r="O14" s="130" t="s">
        <v>0</v>
      </c>
      <c r="P14" s="132"/>
      <c r="Q14" s="131" t="s">
        <v>38</v>
      </c>
      <c r="R14" s="132"/>
      <c r="S14" s="131" t="s">
        <v>39</v>
      </c>
      <c r="T14" s="132"/>
      <c r="U14" s="131" t="s">
        <v>40</v>
      </c>
      <c r="V14" s="133"/>
      <c r="W14" s="133"/>
      <c r="X14" s="134"/>
    </row>
    <row r="15" spans="1:126" ht="9" customHeight="1" x14ac:dyDescent="0.15">
      <c r="B15" s="7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X15" s="83"/>
      <c r="Y15" s="43"/>
    </row>
    <row r="16" spans="1:126" ht="15" customHeight="1" x14ac:dyDescent="0.15">
      <c r="B16" s="59" t="str">
        <f>'２所要額精算書（別紙１）5'!B34</f>
        <v/>
      </c>
      <c r="C16" s="60" t="s">
        <v>165</v>
      </c>
      <c r="D16" s="58"/>
      <c r="E16" s="54"/>
      <c r="F16" s="58"/>
      <c r="G16" s="54"/>
      <c r="H16" s="5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X16" s="83"/>
      <c r="Y16" s="43"/>
    </row>
    <row r="17" spans="2:30" ht="8.25" customHeight="1" x14ac:dyDescent="0.15">
      <c r="B17" s="41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7"/>
      <c r="Y17" s="43"/>
    </row>
    <row r="18" spans="2:30" ht="18" customHeight="1" x14ac:dyDescent="0.15">
      <c r="B18" s="41" t="s">
        <v>37</v>
      </c>
      <c r="C18" s="43"/>
      <c r="D18" s="43"/>
      <c r="E18" s="43"/>
      <c r="G18" s="43" t="s">
        <v>0</v>
      </c>
      <c r="H18" s="1"/>
      <c r="I18" s="43" t="s">
        <v>38</v>
      </c>
      <c r="J18" s="1"/>
      <c r="K18" s="43" t="s">
        <v>39</v>
      </c>
      <c r="L18" s="1"/>
      <c r="M18" s="43" t="s">
        <v>40</v>
      </c>
      <c r="N18" s="54" t="s">
        <v>41</v>
      </c>
      <c r="O18" s="54" t="s">
        <v>0</v>
      </c>
      <c r="P18" s="1"/>
      <c r="Q18" s="43" t="s">
        <v>38</v>
      </c>
      <c r="R18" s="1"/>
      <c r="S18" s="43" t="s">
        <v>39</v>
      </c>
      <c r="T18" s="1"/>
      <c r="U18" s="43" t="s">
        <v>40</v>
      </c>
      <c r="X18" s="83"/>
      <c r="Y18" s="43"/>
    </row>
    <row r="19" spans="2:30" ht="15" customHeight="1" x14ac:dyDescent="0.15">
      <c r="B19" s="41" t="s">
        <v>150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3"/>
    </row>
    <row r="20" spans="2:30" ht="15" customHeight="1" x14ac:dyDescent="0.15">
      <c r="B20" s="41"/>
      <c r="C20" s="197">
        <f>COUNTA(D23:D27)</f>
        <v>0</v>
      </c>
      <c r="D20" s="198"/>
      <c r="E20" s="41" t="s">
        <v>46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3"/>
    </row>
    <row r="21" spans="2:30" ht="15" customHeight="1" x14ac:dyDescent="0.15">
      <c r="B21" s="41" t="s">
        <v>151</v>
      </c>
      <c r="C21" s="54"/>
      <c r="D21" s="54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3"/>
    </row>
    <row r="22" spans="2:30" ht="27.6" customHeight="1" x14ac:dyDescent="0.15">
      <c r="B22" s="41"/>
      <c r="C22" s="125" t="s">
        <v>47</v>
      </c>
      <c r="D22" s="125" t="s">
        <v>48</v>
      </c>
      <c r="E22" s="256" t="s">
        <v>49</v>
      </c>
      <c r="F22" s="256"/>
      <c r="G22" s="256"/>
      <c r="H22" s="256"/>
      <c r="I22" s="256"/>
      <c r="J22" s="256"/>
      <c r="K22" s="257"/>
      <c r="L22" s="257" t="s">
        <v>63</v>
      </c>
      <c r="M22" s="258"/>
      <c r="N22" s="258"/>
      <c r="O22" s="258"/>
      <c r="P22" s="258"/>
      <c r="Q22" s="258"/>
      <c r="R22" s="259"/>
      <c r="S22" s="260" t="s">
        <v>64</v>
      </c>
      <c r="T22" s="261"/>
      <c r="U22" s="262" t="s">
        <v>152</v>
      </c>
      <c r="V22" s="263"/>
      <c r="W22" s="264"/>
      <c r="X22" s="44"/>
      <c r="Y22" s="43"/>
      <c r="AD22" s="61"/>
    </row>
    <row r="23" spans="2:30" ht="15" customHeight="1" x14ac:dyDescent="0.15">
      <c r="B23" s="41"/>
      <c r="C23" s="123">
        <f>COUNTA(D23)</f>
        <v>0</v>
      </c>
      <c r="D23" s="145"/>
      <c r="E23" s="145"/>
      <c r="F23" s="127"/>
      <c r="G23" s="125" t="s">
        <v>38</v>
      </c>
      <c r="H23" s="127"/>
      <c r="I23" s="125" t="s">
        <v>39</v>
      </c>
      <c r="J23" s="127"/>
      <c r="K23" s="144" t="s">
        <v>40</v>
      </c>
      <c r="L23" s="146" t="s">
        <v>0</v>
      </c>
      <c r="M23" s="127"/>
      <c r="N23" s="125" t="s">
        <v>38</v>
      </c>
      <c r="O23" s="127"/>
      <c r="P23" s="125" t="s">
        <v>39</v>
      </c>
      <c r="Q23" s="127"/>
      <c r="R23" s="144" t="s">
        <v>40</v>
      </c>
      <c r="S23" s="147"/>
      <c r="T23" s="148" t="s">
        <v>66</v>
      </c>
      <c r="U23" s="253"/>
      <c r="V23" s="254"/>
      <c r="W23" s="255"/>
      <c r="X23" s="44"/>
      <c r="Y23" s="43"/>
      <c r="AD23" s="61"/>
    </row>
    <row r="24" spans="2:30" ht="15" customHeight="1" x14ac:dyDescent="0.15">
      <c r="B24" s="41"/>
      <c r="C24" s="123" t="str">
        <f>IF(D24="","",COUNTA(D$23:D24))</f>
        <v/>
      </c>
      <c r="D24" s="145"/>
      <c r="E24" s="145"/>
      <c r="F24" s="127"/>
      <c r="G24" s="125" t="s">
        <v>38</v>
      </c>
      <c r="H24" s="127"/>
      <c r="I24" s="125" t="s">
        <v>39</v>
      </c>
      <c r="J24" s="127"/>
      <c r="K24" s="144" t="s">
        <v>40</v>
      </c>
      <c r="L24" s="146" t="s">
        <v>0</v>
      </c>
      <c r="M24" s="127"/>
      <c r="N24" s="125" t="s">
        <v>38</v>
      </c>
      <c r="O24" s="127"/>
      <c r="P24" s="125" t="s">
        <v>39</v>
      </c>
      <c r="Q24" s="127"/>
      <c r="R24" s="144" t="s">
        <v>40</v>
      </c>
      <c r="S24" s="147"/>
      <c r="T24" s="148" t="s">
        <v>66</v>
      </c>
      <c r="U24" s="253"/>
      <c r="V24" s="254"/>
      <c r="W24" s="255"/>
      <c r="X24" s="44"/>
      <c r="Y24" s="43"/>
    </row>
    <row r="25" spans="2:30" ht="15" customHeight="1" x14ac:dyDescent="0.15">
      <c r="B25" s="41"/>
      <c r="C25" s="123" t="str">
        <f>IF(D25="","",COUNTA(D$23:D25))</f>
        <v/>
      </c>
      <c r="D25" s="145"/>
      <c r="E25" s="145"/>
      <c r="F25" s="127"/>
      <c r="G25" s="125" t="s">
        <v>38</v>
      </c>
      <c r="H25" s="127"/>
      <c r="I25" s="125" t="s">
        <v>39</v>
      </c>
      <c r="J25" s="127"/>
      <c r="K25" s="144" t="s">
        <v>40</v>
      </c>
      <c r="L25" s="146" t="s">
        <v>0</v>
      </c>
      <c r="M25" s="127"/>
      <c r="N25" s="125" t="s">
        <v>38</v>
      </c>
      <c r="O25" s="127"/>
      <c r="P25" s="125" t="s">
        <v>39</v>
      </c>
      <c r="Q25" s="127"/>
      <c r="R25" s="144" t="s">
        <v>40</v>
      </c>
      <c r="S25" s="147"/>
      <c r="T25" s="148" t="s">
        <v>66</v>
      </c>
      <c r="U25" s="253"/>
      <c r="V25" s="254"/>
      <c r="W25" s="255"/>
      <c r="X25" s="44"/>
      <c r="Y25" s="43"/>
    </row>
    <row r="26" spans="2:30" ht="15" customHeight="1" x14ac:dyDescent="0.15">
      <c r="B26" s="41"/>
      <c r="C26" s="123" t="str">
        <f>IF(D26="","",COUNTA(D$23:D26))</f>
        <v/>
      </c>
      <c r="D26" s="145"/>
      <c r="E26" s="145"/>
      <c r="F26" s="127"/>
      <c r="G26" s="125" t="s">
        <v>38</v>
      </c>
      <c r="H26" s="127"/>
      <c r="I26" s="125" t="s">
        <v>39</v>
      </c>
      <c r="J26" s="127"/>
      <c r="K26" s="144" t="s">
        <v>40</v>
      </c>
      <c r="L26" s="146" t="s">
        <v>0</v>
      </c>
      <c r="M26" s="127"/>
      <c r="N26" s="125" t="s">
        <v>38</v>
      </c>
      <c r="O26" s="127"/>
      <c r="P26" s="125" t="s">
        <v>39</v>
      </c>
      <c r="Q26" s="127"/>
      <c r="R26" s="144" t="s">
        <v>40</v>
      </c>
      <c r="S26" s="147"/>
      <c r="T26" s="148" t="s">
        <v>66</v>
      </c>
      <c r="U26" s="253"/>
      <c r="V26" s="254"/>
      <c r="W26" s="255"/>
      <c r="X26" s="44"/>
      <c r="Y26" s="43"/>
    </row>
    <row r="27" spans="2:30" ht="15" customHeight="1" x14ac:dyDescent="0.15">
      <c r="B27" s="41"/>
      <c r="C27" s="123" t="str">
        <f>IF(D27="","",COUNTA(D$23:D27))</f>
        <v/>
      </c>
      <c r="D27" s="145"/>
      <c r="E27" s="145"/>
      <c r="F27" s="127"/>
      <c r="G27" s="125" t="s">
        <v>38</v>
      </c>
      <c r="H27" s="127"/>
      <c r="I27" s="125" t="s">
        <v>39</v>
      </c>
      <c r="J27" s="127"/>
      <c r="K27" s="144" t="s">
        <v>40</v>
      </c>
      <c r="L27" s="146" t="s">
        <v>0</v>
      </c>
      <c r="M27" s="127"/>
      <c r="N27" s="125" t="s">
        <v>38</v>
      </c>
      <c r="O27" s="127"/>
      <c r="P27" s="125" t="s">
        <v>39</v>
      </c>
      <c r="Q27" s="127"/>
      <c r="R27" s="144" t="s">
        <v>40</v>
      </c>
      <c r="S27" s="147"/>
      <c r="T27" s="148" t="s">
        <v>66</v>
      </c>
      <c r="U27" s="253"/>
      <c r="V27" s="254"/>
      <c r="W27" s="255"/>
      <c r="X27" s="44"/>
      <c r="Y27" s="43"/>
      <c r="Z27" s="61" t="s">
        <v>158</v>
      </c>
    </row>
    <row r="28" spans="2:30" ht="15" customHeight="1" x14ac:dyDescent="0.15">
      <c r="B28" s="41"/>
      <c r="C28" s="188" t="s">
        <v>53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90"/>
      <c r="S28" s="84">
        <f>SUM(S23:T27)</f>
        <v>0</v>
      </c>
      <c r="T28" s="129" t="s">
        <v>66</v>
      </c>
      <c r="U28" s="265">
        <f>SUM(U23:W27)</f>
        <v>0</v>
      </c>
      <c r="V28" s="266"/>
      <c r="W28" s="267"/>
      <c r="X28" s="44"/>
      <c r="Y28" s="43"/>
    </row>
    <row r="29" spans="2:30" ht="15" customHeight="1" x14ac:dyDescent="0.15">
      <c r="B29" s="41"/>
      <c r="C29" s="85" t="s">
        <v>67</v>
      </c>
      <c r="D29" s="54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4"/>
      <c r="Y29" s="43"/>
    </row>
    <row r="30" spans="2:30" ht="15" customHeight="1" x14ac:dyDescent="0.15">
      <c r="B30" s="55"/>
      <c r="C30" s="73"/>
      <c r="D30" s="86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57"/>
      <c r="Y30" s="43"/>
    </row>
    <row r="31" spans="2:30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3"/>
    </row>
    <row r="32" spans="2:30" ht="15" customHeight="1" x14ac:dyDescent="0.15">
      <c r="B32" s="75" t="str">
        <f>'２所要額精算書（別紙１）5'!B44</f>
        <v/>
      </c>
      <c r="C32" s="60" t="s">
        <v>68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3"/>
    </row>
    <row r="33" spans="2:25" ht="8.25" customHeight="1" x14ac:dyDescent="0.15">
      <c r="B33" s="41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7"/>
      <c r="Y33" s="43"/>
    </row>
    <row r="34" spans="2:25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X34" s="44"/>
      <c r="Y34" s="43"/>
    </row>
    <row r="35" spans="2:25" ht="18" customHeight="1" x14ac:dyDescent="0.15">
      <c r="B35" s="41"/>
      <c r="C35" s="89"/>
      <c r="D35" s="43" t="s">
        <v>114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54"/>
      <c r="U35" s="43"/>
      <c r="V35" s="43"/>
      <c r="W35" s="43"/>
      <c r="X35" s="44"/>
      <c r="Y35" s="43"/>
    </row>
    <row r="36" spans="2:25" ht="15" customHeight="1" x14ac:dyDescent="0.15">
      <c r="B36" s="41" t="s">
        <v>115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4"/>
      <c r="Y36" s="43"/>
    </row>
    <row r="37" spans="2:25" ht="6" customHeight="1" x14ac:dyDescent="0.15">
      <c r="B37" s="4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4"/>
      <c r="Y37" s="43"/>
    </row>
    <row r="38" spans="2:25" ht="18" customHeight="1" x14ac:dyDescent="0.15">
      <c r="B38" s="41"/>
      <c r="C38" s="89"/>
      <c r="D38" s="43" t="s">
        <v>69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4"/>
      <c r="Y38" s="43"/>
    </row>
    <row r="39" spans="2:25" ht="18" customHeight="1" x14ac:dyDescent="0.15">
      <c r="B39" s="41"/>
      <c r="C39" s="89"/>
      <c r="D39" s="43" t="s">
        <v>70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4"/>
      <c r="Y39" s="43"/>
    </row>
    <row r="40" spans="2:25" ht="18" customHeight="1" x14ac:dyDescent="0.15">
      <c r="B40" s="41"/>
      <c r="C40" s="89"/>
      <c r="D40" s="43" t="s">
        <v>71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4"/>
      <c r="Y40" s="43"/>
    </row>
    <row r="41" spans="2:25" ht="18" customHeight="1" x14ac:dyDescent="0.15">
      <c r="B41" s="41"/>
      <c r="C41" s="89"/>
      <c r="D41" s="43" t="s">
        <v>167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43"/>
    </row>
    <row r="42" spans="2:25" ht="6.6" customHeight="1" x14ac:dyDescent="0.15">
      <c r="B42" s="41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4"/>
      <c r="Y42" s="43"/>
    </row>
    <row r="43" spans="2:25" ht="15" customHeight="1" x14ac:dyDescent="0.15">
      <c r="B43" s="41" t="s">
        <v>153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43"/>
    </row>
    <row r="44" spans="2:25" ht="15" customHeight="1" x14ac:dyDescent="0.15">
      <c r="B44" s="41"/>
      <c r="C44" s="62" t="s">
        <v>42</v>
      </c>
      <c r="D44" s="252" t="s">
        <v>141</v>
      </c>
      <c r="E44" s="252"/>
      <c r="F44" s="217" t="s">
        <v>154</v>
      </c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8"/>
      <c r="X44" s="44"/>
      <c r="Y44" s="43"/>
    </row>
    <row r="45" spans="2:25" ht="15" customHeight="1" x14ac:dyDescent="0.15">
      <c r="B45" s="41"/>
      <c r="C45" s="123">
        <f>COUNTA(D45)</f>
        <v>0</v>
      </c>
      <c r="D45" s="248"/>
      <c r="E45" s="248"/>
      <c r="F45" s="249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1"/>
      <c r="X45" s="44"/>
      <c r="Y45" s="43"/>
    </row>
    <row r="46" spans="2:25" ht="15" customHeight="1" x14ac:dyDescent="0.15">
      <c r="B46" s="41"/>
      <c r="C46" s="123" t="str">
        <f>IF(D46="","",COUNTA(D$23:D46))</f>
        <v/>
      </c>
      <c r="D46" s="248"/>
      <c r="E46" s="248"/>
      <c r="F46" s="249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1"/>
      <c r="X46" s="44"/>
      <c r="Y46" s="43"/>
    </row>
    <row r="47" spans="2:25" ht="15" customHeight="1" x14ac:dyDescent="0.15">
      <c r="B47" s="41"/>
      <c r="C47" s="123" t="str">
        <f>IF(D47="","",COUNTA(D$23:D47))</f>
        <v/>
      </c>
      <c r="D47" s="248"/>
      <c r="E47" s="248"/>
      <c r="F47" s="249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1"/>
      <c r="X47" s="44"/>
      <c r="Y47" s="43"/>
    </row>
    <row r="48" spans="2:25" ht="15" customHeight="1" x14ac:dyDescent="0.15">
      <c r="B48" s="41"/>
      <c r="C48" s="123" t="str">
        <f>IF(D48="","",COUNTA(D$23:D48))</f>
        <v/>
      </c>
      <c r="D48" s="248"/>
      <c r="E48" s="248"/>
      <c r="F48" s="249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1"/>
      <c r="X48" s="44"/>
      <c r="Y48" s="43"/>
    </row>
    <row r="49" spans="2:25" ht="15" customHeight="1" x14ac:dyDescent="0.15">
      <c r="B49" s="41"/>
      <c r="C49" s="123" t="str">
        <f>IF(D49="","",COUNTA(D$23:D49))</f>
        <v/>
      </c>
      <c r="D49" s="248"/>
      <c r="E49" s="248"/>
      <c r="F49" s="249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1"/>
      <c r="X49" s="44"/>
      <c r="Y49" s="43"/>
    </row>
    <row r="50" spans="2:25" ht="15" customHeight="1" x14ac:dyDescent="0.15">
      <c r="B50" s="41"/>
      <c r="C50" s="56" t="s">
        <v>43</v>
      </c>
      <c r="D50" s="238">
        <f>ROUNDDOWN(SUM(D45:E49),-3)</f>
        <v>0</v>
      </c>
      <c r="E50" s="238"/>
      <c r="F50" s="214" t="s">
        <v>44</v>
      </c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6"/>
      <c r="X50" s="44"/>
      <c r="Y50" s="43"/>
    </row>
    <row r="51" spans="2:25" ht="15" customHeight="1" x14ac:dyDescent="0.15">
      <c r="B51" s="41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44"/>
      <c r="Y51" s="43"/>
    </row>
    <row r="52" spans="2:25" ht="15" customHeight="1" x14ac:dyDescent="0.15">
      <c r="B52" s="41" t="s">
        <v>72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44"/>
      <c r="Y52" s="43"/>
    </row>
    <row r="53" spans="2:25" ht="15" customHeight="1" x14ac:dyDescent="0.15">
      <c r="B53" s="74" t="s">
        <v>73</v>
      </c>
      <c r="C53" s="43" t="s">
        <v>74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44"/>
      <c r="Y53" s="43"/>
    </row>
    <row r="54" spans="2:25" ht="15" customHeight="1" x14ac:dyDescent="0.15">
      <c r="B54" s="74" t="s">
        <v>73</v>
      </c>
      <c r="C54" s="43" t="s">
        <v>75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44"/>
      <c r="Y54" s="43"/>
    </row>
    <row r="55" spans="2:25" ht="15" customHeight="1" x14ac:dyDescent="0.15">
      <c r="B55" s="74" t="s">
        <v>73</v>
      </c>
      <c r="C55" s="43" t="s">
        <v>76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44"/>
      <c r="Y55" s="43"/>
    </row>
    <row r="56" spans="2:25" ht="15" customHeight="1" x14ac:dyDescent="0.15">
      <c r="B56" s="74" t="s">
        <v>73</v>
      </c>
      <c r="C56" s="43" t="s">
        <v>77</v>
      </c>
      <c r="D56" s="43"/>
      <c r="E56" s="43"/>
      <c r="F56" s="43"/>
      <c r="G56" s="43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44"/>
      <c r="Y56" s="43"/>
    </row>
    <row r="57" spans="2:25" ht="15" customHeight="1" x14ac:dyDescent="0.15">
      <c r="B57" s="74" t="s">
        <v>73</v>
      </c>
      <c r="C57" s="43" t="s">
        <v>78</v>
      </c>
      <c r="D57" s="43"/>
      <c r="E57" s="43"/>
      <c r="F57" s="43"/>
      <c r="G57" s="43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44"/>
      <c r="Y57" s="43"/>
    </row>
    <row r="58" spans="2:25" ht="6" customHeight="1" x14ac:dyDescent="0.15">
      <c r="B58" s="41"/>
      <c r="C58" s="54"/>
      <c r="D58" s="58"/>
      <c r="E58" s="54"/>
      <c r="F58" s="58"/>
      <c r="G58" s="54"/>
      <c r="H58" s="5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4"/>
      <c r="Y58" s="43"/>
    </row>
    <row r="59" spans="2:25" ht="15" customHeight="1" x14ac:dyDescent="0.15">
      <c r="B59" s="59" t="str">
        <f>'２所要額精算書（別紙１）5'!B48</f>
        <v/>
      </c>
      <c r="C59" s="60" t="s">
        <v>27</v>
      </c>
      <c r="D59" s="58"/>
      <c r="E59" s="54"/>
      <c r="F59" s="58"/>
      <c r="G59" s="54"/>
      <c r="H59" s="5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4"/>
      <c r="Y59" s="43"/>
    </row>
    <row r="60" spans="2:25" ht="8.25" customHeight="1" x14ac:dyDescent="0.15">
      <c r="B60" s="41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7"/>
      <c r="Y60" s="43"/>
    </row>
    <row r="61" spans="2:25" ht="18" customHeight="1" x14ac:dyDescent="0.15">
      <c r="B61" s="41" t="s">
        <v>37</v>
      </c>
      <c r="C61" s="43"/>
      <c r="D61" s="43"/>
      <c r="E61" s="43"/>
      <c r="F61" s="43" t="s">
        <v>0</v>
      </c>
      <c r="G61" s="1"/>
      <c r="H61" s="43" t="s">
        <v>38</v>
      </c>
      <c r="I61" s="1"/>
      <c r="J61" s="43" t="s">
        <v>39</v>
      </c>
      <c r="K61" s="1"/>
      <c r="L61" s="43" t="s">
        <v>40</v>
      </c>
      <c r="M61" s="54" t="s">
        <v>41</v>
      </c>
      <c r="N61" s="43" t="s">
        <v>0</v>
      </c>
      <c r="O61" s="1"/>
      <c r="P61" s="43" t="s">
        <v>38</v>
      </c>
      <c r="Q61" s="1"/>
      <c r="R61" s="43" t="s">
        <v>39</v>
      </c>
      <c r="S61" s="1"/>
      <c r="T61" s="43" t="s">
        <v>40</v>
      </c>
      <c r="U61" s="43"/>
      <c r="X61" s="44"/>
      <c r="Y61" s="43"/>
    </row>
    <row r="62" spans="2:25" ht="6.6" customHeight="1" x14ac:dyDescent="0.15">
      <c r="B62" s="41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54"/>
      <c r="U62" s="43"/>
      <c r="V62" s="43"/>
      <c r="W62" s="43"/>
      <c r="X62" s="44"/>
      <c r="Y62" s="43"/>
    </row>
    <row r="63" spans="2:25" ht="15" customHeight="1" x14ac:dyDescent="0.15">
      <c r="B63" s="41" t="s">
        <v>155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4"/>
      <c r="Y63" s="43"/>
    </row>
    <row r="64" spans="2:25" ht="18" customHeight="1" x14ac:dyDescent="0.15">
      <c r="B64" s="41"/>
      <c r="C64" s="89"/>
      <c r="D64" s="43" t="s">
        <v>79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4"/>
      <c r="Y64" s="43"/>
    </row>
    <row r="65" spans="1:26" ht="18" customHeight="1" x14ac:dyDescent="0.15">
      <c r="B65" s="41"/>
      <c r="C65" s="89"/>
      <c r="D65" s="43" t="s">
        <v>80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4"/>
      <c r="Y65" s="43"/>
    </row>
    <row r="66" spans="1:26" ht="18" customHeight="1" x14ac:dyDescent="0.15">
      <c r="B66" s="41"/>
      <c r="C66" s="89"/>
      <c r="D66" s="43" t="s">
        <v>156</v>
      </c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4"/>
      <c r="Y66" s="43"/>
    </row>
    <row r="67" spans="1:26" ht="18" customHeight="1" x14ac:dyDescent="0.15">
      <c r="B67" s="41"/>
      <c r="D67" s="239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1"/>
      <c r="X67" s="44"/>
      <c r="Y67" s="43"/>
    </row>
    <row r="68" spans="1:26" ht="15" customHeight="1" x14ac:dyDescent="0.15">
      <c r="B68" s="41"/>
      <c r="C68" s="43"/>
      <c r="D68" s="242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4"/>
      <c r="X68" s="44"/>
      <c r="Y68" s="43"/>
    </row>
    <row r="69" spans="1:26" ht="15" customHeight="1" x14ac:dyDescent="0.15">
      <c r="B69" s="41"/>
      <c r="C69" s="43"/>
      <c r="D69" s="242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4"/>
      <c r="X69" s="44"/>
      <c r="Y69" s="43"/>
    </row>
    <row r="70" spans="1:26" ht="15" customHeight="1" x14ac:dyDescent="0.15">
      <c r="B70" s="41"/>
      <c r="C70" s="43"/>
      <c r="D70" s="245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7"/>
      <c r="X70" s="44"/>
      <c r="Y70" s="43"/>
    </row>
    <row r="71" spans="1:26" ht="15" customHeight="1" x14ac:dyDescent="0.15">
      <c r="B71" s="46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2"/>
      <c r="Y71" s="43"/>
    </row>
    <row r="72" spans="1:26" ht="15" customHeight="1" x14ac:dyDescent="0.15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6" ht="15" customHeight="1" x14ac:dyDescent="0.15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6" s="43" customFormat="1" ht="13.5" x14ac:dyDescent="0.15">
      <c r="A74" s="45"/>
      <c r="Z74" s="45"/>
    </row>
    <row r="75" spans="1:26" s="43" customFormat="1" ht="13.5" x14ac:dyDescent="0.15">
      <c r="A75" s="45"/>
      <c r="B75" s="45"/>
      <c r="Z75" s="45"/>
    </row>
    <row r="76" spans="1:26" s="43" customFormat="1" ht="13.5" x14ac:dyDescent="0.15">
      <c r="A76" s="45"/>
      <c r="D76" s="45"/>
      <c r="Z76" s="45"/>
    </row>
    <row r="77" spans="1:26" s="43" customFormat="1" ht="13.5" x14ac:dyDescent="0.15">
      <c r="A77" s="45"/>
      <c r="F77" s="45"/>
      <c r="Z77" s="45"/>
    </row>
    <row r="78" spans="1:26" s="43" customFormat="1" ht="13.5" x14ac:dyDescent="0.15">
      <c r="A78" s="45"/>
      <c r="H78" s="45"/>
      <c r="Z78" s="45"/>
    </row>
    <row r="79" spans="1:26" s="43" customFormat="1" ht="13.5" x14ac:dyDescent="0.15">
      <c r="A79" s="45"/>
      <c r="J79" s="45"/>
      <c r="Z79" s="45"/>
    </row>
    <row r="80" spans="1:26" s="43" customFormat="1" ht="13.5" x14ac:dyDescent="0.15">
      <c r="A80" s="45"/>
      <c r="S80" s="45"/>
      <c r="Z80" s="45"/>
    </row>
    <row r="81" spans="1:26" s="43" customFormat="1" ht="13.5" x14ac:dyDescent="0.15">
      <c r="A81" s="45"/>
      <c r="C81" s="45"/>
      <c r="U81" s="45"/>
      <c r="Z81" s="45"/>
    </row>
    <row r="82" spans="1:26" s="43" customFormat="1" ht="13.5" x14ac:dyDescent="0.15">
      <c r="A82" s="45"/>
      <c r="G82" s="45"/>
      <c r="W82" s="45"/>
      <c r="Z82" s="45"/>
    </row>
    <row r="83" spans="1:26" s="43" customFormat="1" ht="13.5" x14ac:dyDescent="0.15">
      <c r="A83" s="45"/>
      <c r="B83" s="45"/>
      <c r="K83" s="45"/>
      <c r="L83" s="45"/>
      <c r="M83" s="45"/>
      <c r="N83" s="45"/>
      <c r="O83" s="45"/>
      <c r="P83" s="45"/>
      <c r="Q83" s="45"/>
      <c r="R83" s="45"/>
      <c r="Z83" s="45"/>
    </row>
    <row r="84" spans="1:26" s="43" customFormat="1" ht="13.5" x14ac:dyDescent="0.15">
      <c r="A84" s="45"/>
      <c r="H84" s="45"/>
      <c r="V84" s="45"/>
      <c r="Z84" s="45"/>
    </row>
  </sheetData>
  <sheetProtection algorithmName="SHA-512" hashValue="6uu8h622xPzqUr6P6ljLc889C6w1S7WjRaSulXgojLvWHceg3t96o7q+3tL5m2ZvQNLDarT3QHwe0dSMQW9hPg==" saltValue="ne/2qQ1sOlG4O3fFILDCPQ==" spinCount="100000" sheet="1" objects="1" scenarios="1"/>
  <mergeCells count="30">
    <mergeCell ref="C60:X60"/>
    <mergeCell ref="D47:E47"/>
    <mergeCell ref="S22:T22"/>
    <mergeCell ref="U22:W22"/>
    <mergeCell ref="C28:R28"/>
    <mergeCell ref="C20:D20"/>
    <mergeCell ref="U26:W26"/>
    <mergeCell ref="U27:W27"/>
    <mergeCell ref="L22:R22"/>
    <mergeCell ref="U28:W28"/>
    <mergeCell ref="E22:K22"/>
    <mergeCell ref="U23:W23"/>
    <mergeCell ref="U24:W24"/>
    <mergeCell ref="U25:W25"/>
    <mergeCell ref="C17:X17"/>
    <mergeCell ref="C33:X33"/>
    <mergeCell ref="F49:W49"/>
    <mergeCell ref="D67:W70"/>
    <mergeCell ref="F50:W50"/>
    <mergeCell ref="F44:W44"/>
    <mergeCell ref="F45:W45"/>
    <mergeCell ref="F46:W46"/>
    <mergeCell ref="F47:W47"/>
    <mergeCell ref="F48:W48"/>
    <mergeCell ref="D44:E44"/>
    <mergeCell ref="D48:E48"/>
    <mergeCell ref="D49:E49"/>
    <mergeCell ref="D50:E50"/>
    <mergeCell ref="D45:E45"/>
    <mergeCell ref="D46:E46"/>
  </mergeCells>
  <phoneticPr fontId="1"/>
  <dataValidations count="3">
    <dataValidation type="list" allowBlank="1" showInputMessage="1" showErrorMessage="1" sqref="C11 C35 C38:C41 C64:C66" xr:uid="{E235367F-0170-4DA3-AF2E-36419241E9F5}">
      <formula1>$AH$2:$AH$3</formula1>
    </dataValidation>
    <dataValidation type="list" allowBlank="1" showInputMessage="1" showErrorMessage="1" sqref="C12" xr:uid="{42D55043-8920-45EC-9AAF-D30086A292DB}">
      <formula1>$AH$2:$AH$4</formula1>
    </dataValidation>
    <dataValidation type="list" allowBlank="1" showInputMessage="1" showErrorMessage="1" sqref="E23:E27" xr:uid="{ED968F12-4E3F-4127-97B8-26CF89B84A88}">
      <formula1>DV9:DV11</formula1>
    </dataValidation>
  </dataValidations>
  <pageMargins left="0.70866141732283472" right="0.39370078740157483" top="0.56000000000000005" bottom="0.46" header="0.31496062992125984" footer="0.31496062992125984"/>
  <pageSetup paperSize="9" scale="69" orientation="portrait" r:id="rId1"/>
  <ignoredErrors>
    <ignoredError sqref="C24:C27" unlocked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D1DF-E393-4583-A3BE-82216302AE2B}">
  <sheetPr codeName="Sheet5"/>
  <dimension ref="A1:K22"/>
  <sheetViews>
    <sheetView view="pageBreakPreview" topLeftCell="A3" zoomScale="115" zoomScaleNormal="100" zoomScaleSheetLayoutView="115" workbookViewId="0">
      <selection activeCell="D15" sqref="D15"/>
    </sheetView>
  </sheetViews>
  <sheetFormatPr defaultColWidth="10" defaultRowHeight="13.5" x14ac:dyDescent="0.15"/>
  <cols>
    <col min="1" max="1" width="5.75" style="92" customWidth="1"/>
    <col min="2" max="3" width="32.25" style="92" customWidth="1"/>
    <col min="4" max="4" width="18.375" style="92" customWidth="1"/>
    <col min="5" max="7" width="11.25" style="92" customWidth="1"/>
    <col min="8" max="10" width="16.125" style="92" customWidth="1"/>
    <col min="11" max="11" width="16" style="92" customWidth="1"/>
    <col min="12" max="16384" width="10" style="92"/>
  </cols>
  <sheetData>
    <row r="1" spans="1:11" ht="19.5" customHeight="1" x14ac:dyDescent="0.15">
      <c r="A1" s="90" t="s">
        <v>81</v>
      </c>
      <c r="B1" s="90"/>
      <c r="C1" s="90"/>
      <c r="D1" s="91"/>
      <c r="F1" s="91"/>
      <c r="H1" s="91"/>
      <c r="I1" s="91"/>
      <c r="J1" s="91"/>
    </row>
    <row r="2" spans="1:11" ht="14.25" x14ac:dyDescent="0.15">
      <c r="A2" s="270" t="s">
        <v>82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ht="14.25" x14ac:dyDescent="0.1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s="95" customFormat="1" ht="19.5" customHeight="1" x14ac:dyDescent="0.15">
      <c r="A4" s="94"/>
      <c r="B4" s="94"/>
      <c r="C4" s="94"/>
      <c r="F4" s="96"/>
      <c r="H4" s="97" t="s">
        <v>83</v>
      </c>
      <c r="I4" s="285"/>
      <c r="J4" s="285"/>
      <c r="K4" s="285"/>
    </row>
    <row r="5" spans="1:11" s="95" customFormat="1" ht="19.5" customHeight="1" x14ac:dyDescent="0.15">
      <c r="A5" s="94"/>
      <c r="B5" s="94"/>
      <c r="C5" s="94"/>
      <c r="D5" s="98"/>
      <c r="F5" s="96"/>
      <c r="G5" s="97"/>
      <c r="H5" s="98"/>
      <c r="I5" s="99"/>
      <c r="J5" s="99"/>
      <c r="K5" s="100"/>
    </row>
    <row r="6" spans="1:11" s="95" customFormat="1" ht="21" customHeight="1" x14ac:dyDescent="0.15">
      <c r="A6" s="271" t="s">
        <v>84</v>
      </c>
      <c r="B6" s="274" t="s">
        <v>85</v>
      </c>
      <c r="C6" s="274" t="s">
        <v>86</v>
      </c>
      <c r="D6" s="271" t="s">
        <v>87</v>
      </c>
      <c r="E6" s="275" t="s">
        <v>88</v>
      </c>
      <c r="F6" s="276"/>
      <c r="G6" s="276"/>
      <c r="H6" s="277" t="s">
        <v>89</v>
      </c>
      <c r="I6" s="278"/>
      <c r="J6" s="279"/>
      <c r="K6" s="280" t="s">
        <v>90</v>
      </c>
    </row>
    <row r="7" spans="1:11" s="95" customFormat="1" ht="12.75" x14ac:dyDescent="0.15">
      <c r="A7" s="272"/>
      <c r="B7" s="274"/>
      <c r="C7" s="274"/>
      <c r="D7" s="272"/>
      <c r="E7" s="104" t="s">
        <v>91</v>
      </c>
      <c r="F7" s="105"/>
      <c r="G7" s="102"/>
      <c r="H7" s="106" t="s">
        <v>92</v>
      </c>
      <c r="I7" s="107" t="s">
        <v>93</v>
      </c>
      <c r="J7" s="107" t="s">
        <v>94</v>
      </c>
      <c r="K7" s="281"/>
    </row>
    <row r="8" spans="1:11" s="95" customFormat="1" ht="20.25" customHeight="1" x14ac:dyDescent="0.15">
      <c r="A8" s="272"/>
      <c r="B8" s="274"/>
      <c r="C8" s="274"/>
      <c r="D8" s="272"/>
      <c r="E8" s="108"/>
      <c r="F8" s="283" t="s">
        <v>95</v>
      </c>
      <c r="G8" s="284"/>
      <c r="H8" s="103" t="s">
        <v>96</v>
      </c>
      <c r="I8" s="103" t="s">
        <v>97</v>
      </c>
      <c r="J8" s="109" t="s">
        <v>98</v>
      </c>
      <c r="K8" s="281"/>
    </row>
    <row r="9" spans="1:11" s="95" customFormat="1" ht="12.75" x14ac:dyDescent="0.15">
      <c r="A9" s="273"/>
      <c r="B9" s="274"/>
      <c r="C9" s="274"/>
      <c r="D9" s="273"/>
      <c r="E9" s="111"/>
      <c r="F9" s="110"/>
      <c r="G9" s="101" t="s">
        <v>99</v>
      </c>
      <c r="H9" s="106" t="s">
        <v>100</v>
      </c>
      <c r="I9" s="109" t="s">
        <v>101</v>
      </c>
      <c r="J9" s="109" t="s">
        <v>102</v>
      </c>
      <c r="K9" s="282"/>
    </row>
    <row r="10" spans="1:11" s="95" customFormat="1" ht="30" customHeight="1" x14ac:dyDescent="0.15">
      <c r="A10" s="112">
        <v>1</v>
      </c>
      <c r="B10" s="152"/>
      <c r="C10" s="152"/>
      <c r="D10" s="152"/>
      <c r="E10" s="153"/>
      <c r="F10" s="154"/>
      <c r="G10" s="155"/>
      <c r="H10" s="154"/>
      <c r="I10" s="154"/>
      <c r="J10" s="154"/>
      <c r="K10" s="156" t="s">
        <v>103</v>
      </c>
    </row>
    <row r="11" spans="1:11" s="95" customFormat="1" ht="30" customHeight="1" x14ac:dyDescent="0.15">
      <c r="A11" s="112">
        <v>2</v>
      </c>
      <c r="B11" s="152"/>
      <c r="C11" s="152"/>
      <c r="D11" s="152"/>
      <c r="E11" s="153"/>
      <c r="F11" s="154"/>
      <c r="G11" s="155"/>
      <c r="H11" s="154"/>
      <c r="I11" s="154"/>
      <c r="J11" s="154"/>
      <c r="K11" s="156"/>
    </row>
    <row r="12" spans="1:11" s="95" customFormat="1" ht="30" customHeight="1" x14ac:dyDescent="0.15">
      <c r="A12" s="112">
        <v>3</v>
      </c>
      <c r="B12" s="152"/>
      <c r="C12" s="152"/>
      <c r="D12" s="152"/>
      <c r="E12" s="153"/>
      <c r="F12" s="154"/>
      <c r="G12" s="155"/>
      <c r="H12" s="154"/>
      <c r="I12" s="154"/>
      <c r="J12" s="154"/>
      <c r="K12" s="156"/>
    </row>
    <row r="13" spans="1:11" s="95" customFormat="1" ht="30" customHeight="1" x14ac:dyDescent="0.15">
      <c r="A13" s="112">
        <v>4</v>
      </c>
      <c r="B13" s="152"/>
      <c r="C13" s="152"/>
      <c r="D13" s="152"/>
      <c r="E13" s="153"/>
      <c r="F13" s="154"/>
      <c r="G13" s="155"/>
      <c r="H13" s="154"/>
      <c r="I13" s="154"/>
      <c r="J13" s="154"/>
      <c r="K13" s="156"/>
    </row>
    <row r="14" spans="1:11" s="95" customFormat="1" ht="30" customHeight="1" x14ac:dyDescent="0.15">
      <c r="A14" s="112">
        <v>5</v>
      </c>
      <c r="B14" s="152"/>
      <c r="C14" s="152"/>
      <c r="D14" s="152"/>
      <c r="E14" s="153"/>
      <c r="F14" s="154"/>
      <c r="G14" s="155"/>
      <c r="H14" s="154"/>
      <c r="I14" s="154"/>
      <c r="J14" s="154"/>
      <c r="K14" s="156"/>
    </row>
    <row r="15" spans="1:11" s="95" customFormat="1" ht="30" customHeight="1" x14ac:dyDescent="0.15">
      <c r="A15" s="112">
        <v>6</v>
      </c>
      <c r="B15" s="152"/>
      <c r="C15" s="152"/>
      <c r="D15" s="152"/>
      <c r="E15" s="153"/>
      <c r="F15" s="154"/>
      <c r="G15" s="155"/>
      <c r="H15" s="154"/>
      <c r="I15" s="154"/>
      <c r="J15" s="154"/>
      <c r="K15" s="156"/>
    </row>
    <row r="16" spans="1:11" s="95" customFormat="1" ht="30" customHeight="1" x14ac:dyDescent="0.15">
      <c r="A16" s="112">
        <v>7</v>
      </c>
      <c r="B16" s="152"/>
      <c r="C16" s="152"/>
      <c r="D16" s="152"/>
      <c r="E16" s="153"/>
      <c r="F16" s="154"/>
      <c r="G16" s="155"/>
      <c r="H16" s="154"/>
      <c r="I16" s="154"/>
      <c r="J16" s="154"/>
      <c r="K16" s="156"/>
    </row>
    <row r="17" spans="1:11" s="95" customFormat="1" ht="30" customHeight="1" x14ac:dyDescent="0.15">
      <c r="A17" s="112">
        <v>8</v>
      </c>
      <c r="B17" s="152"/>
      <c r="C17" s="152"/>
      <c r="D17" s="152"/>
      <c r="E17" s="153"/>
      <c r="F17" s="154"/>
      <c r="G17" s="155"/>
      <c r="H17" s="154"/>
      <c r="I17" s="154"/>
      <c r="J17" s="154"/>
      <c r="K17" s="156"/>
    </row>
    <row r="18" spans="1:11" s="95" customFormat="1" ht="30" customHeight="1" x14ac:dyDescent="0.15">
      <c r="A18" s="112">
        <v>9</v>
      </c>
      <c r="B18" s="152"/>
      <c r="C18" s="152"/>
      <c r="D18" s="152"/>
      <c r="E18" s="153"/>
      <c r="F18" s="154"/>
      <c r="G18" s="155"/>
      <c r="H18" s="154"/>
      <c r="I18" s="154"/>
      <c r="J18" s="154"/>
      <c r="K18" s="156"/>
    </row>
    <row r="19" spans="1:11" s="95" customFormat="1" ht="30" customHeight="1" x14ac:dyDescent="0.15">
      <c r="A19" s="112">
        <v>10</v>
      </c>
      <c r="B19" s="152"/>
      <c r="C19" s="152"/>
      <c r="D19" s="152"/>
      <c r="E19" s="153"/>
      <c r="F19" s="154"/>
      <c r="G19" s="155"/>
      <c r="H19" s="154"/>
      <c r="I19" s="154"/>
      <c r="J19" s="154"/>
      <c r="K19" s="156"/>
    </row>
    <row r="20" spans="1:11" x14ac:dyDescent="0.15">
      <c r="A20" s="113"/>
    </row>
    <row r="21" spans="1:11" x14ac:dyDescent="0.15">
      <c r="A21" s="113" t="s">
        <v>104</v>
      </c>
    </row>
    <row r="22" spans="1:11" x14ac:dyDescent="0.15">
      <c r="A22" s="113" t="s">
        <v>105</v>
      </c>
    </row>
  </sheetData>
  <sheetProtection algorithmName="SHA-512" hashValue="jGWAKOBaR/122nooUcwCO96ZDtg+NPcMc2nosLZ149HfW9+P2irCu9GtZp048KVQ6pf+/ET/5Yqjh+xqhEL25A==" saltValue="NMuZuCGECPUNC3Dd31mOEQ==" spinCount="100000" sheet="1" objects="1" scenarios="1"/>
  <mergeCells count="10">
    <mergeCell ref="A2:K2"/>
    <mergeCell ref="A6:A9"/>
    <mergeCell ref="B6:B9"/>
    <mergeCell ref="C6:C9"/>
    <mergeCell ref="D6:D9"/>
    <mergeCell ref="E6:G6"/>
    <mergeCell ref="H6:J6"/>
    <mergeCell ref="K6:K9"/>
    <mergeCell ref="F8:G8"/>
    <mergeCell ref="I4:K4"/>
  </mergeCells>
  <phoneticPr fontId="1"/>
  <pageMargins left="0.7" right="0.7" top="0.75" bottom="0.75" header="0.3" footer="0.3"/>
  <pageSetup paperSize="9" scale="4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D65B-B156-48B1-A805-CAA5ECD6E979}">
  <sheetPr codeName="Sheet7"/>
  <dimension ref="A2:A7"/>
  <sheetViews>
    <sheetView workbookViewId="0">
      <selection activeCell="A7" sqref="A7"/>
    </sheetView>
  </sheetViews>
  <sheetFormatPr defaultRowHeight="13.5" x14ac:dyDescent="0.15"/>
  <sheetData>
    <row r="2" spans="1:1" x14ac:dyDescent="0.15">
      <c r="A2" t="s">
        <v>32</v>
      </c>
    </row>
    <row r="3" spans="1:1" x14ac:dyDescent="0.15">
      <c r="A3" t="s">
        <v>3</v>
      </c>
    </row>
    <row r="4" spans="1:1" x14ac:dyDescent="0.15">
      <c r="A4" t="s">
        <v>106</v>
      </c>
    </row>
    <row r="5" spans="1:1" x14ac:dyDescent="0.15">
      <c r="A5" t="s">
        <v>107</v>
      </c>
    </row>
    <row r="7" spans="1:1" x14ac:dyDescent="0.15">
      <c r="A7" t="s">
        <v>56</v>
      </c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C6AFC-E8B4-430E-990D-E9DF0E162586}">
  <sheetPr codeName="Sheet8"/>
  <dimension ref="A2:A8"/>
  <sheetViews>
    <sheetView workbookViewId="0">
      <selection activeCell="C14" sqref="C14:C16"/>
    </sheetView>
  </sheetViews>
  <sheetFormatPr defaultRowHeight="13.5" x14ac:dyDescent="0.15"/>
  <sheetData>
    <row r="2" spans="1:1" x14ac:dyDescent="0.15">
      <c r="A2" t="s">
        <v>108</v>
      </c>
    </row>
    <row r="3" spans="1:1" x14ac:dyDescent="0.15">
      <c r="A3" t="s">
        <v>109</v>
      </c>
    </row>
    <row r="4" spans="1:1" x14ac:dyDescent="0.15">
      <c r="A4" t="s">
        <v>110</v>
      </c>
    </row>
    <row r="6" spans="1:1" x14ac:dyDescent="0.15">
      <c r="A6" t="s">
        <v>111</v>
      </c>
    </row>
    <row r="7" spans="1:1" x14ac:dyDescent="0.15">
      <c r="A7" t="s">
        <v>112</v>
      </c>
    </row>
    <row r="8" spans="1:1" x14ac:dyDescent="0.15">
      <c r="A8" t="s">
        <v>113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640D-903E-4D2B-9B1D-546140A95C03}">
  <sheetPr>
    <tabColor rgb="FFFFF4C5"/>
  </sheetPr>
  <dimension ref="B1:S55"/>
  <sheetViews>
    <sheetView view="pageBreakPreview" topLeftCell="B33" zoomScaleNormal="100" zoomScaleSheetLayoutView="100" workbookViewId="0">
      <selection activeCell="E55" sqref="E55"/>
    </sheetView>
  </sheetViews>
  <sheetFormatPr defaultColWidth="10.25" defaultRowHeight="15" customHeight="1" x14ac:dyDescent="0.15"/>
  <cols>
    <col min="1" max="1" width="1.375" style="3" customWidth="1"/>
    <col min="2" max="2" width="5.625" style="3" customWidth="1"/>
    <col min="3" max="3" width="14.125" style="3" customWidth="1"/>
    <col min="4" max="4" width="15.375" style="3" customWidth="1"/>
    <col min="5" max="7" width="14.125" style="3" customWidth="1"/>
    <col min="8" max="8" width="16.625" style="3" customWidth="1"/>
    <col min="9" max="9" width="14.125" style="3" customWidth="1"/>
    <col min="10" max="10" width="2.375" style="3" customWidth="1"/>
    <col min="11" max="18" width="10.25" style="3"/>
    <col min="19" max="19" width="0" style="3" hidden="1" customWidth="1"/>
    <col min="20" max="16384" width="10.25" style="3"/>
  </cols>
  <sheetData>
    <row r="1" spans="2:19" s="39" customFormat="1" ht="61.9" customHeight="1" x14ac:dyDescent="0.15"/>
    <row r="2" spans="2:19" ht="15" customHeight="1" x14ac:dyDescent="0.15">
      <c r="B2" s="3" t="s">
        <v>2</v>
      </c>
    </row>
    <row r="3" spans="2:19" ht="15" customHeight="1" x14ac:dyDescent="0.15">
      <c r="B3" s="183" t="s">
        <v>163</v>
      </c>
      <c r="C3" s="183"/>
      <c r="D3" s="183"/>
      <c r="E3" s="183"/>
      <c r="F3" s="183"/>
      <c r="G3" s="183"/>
      <c r="H3" s="183"/>
      <c r="I3" s="183"/>
      <c r="J3" s="183"/>
      <c r="S3" s="3" t="s">
        <v>3</v>
      </c>
    </row>
    <row r="4" spans="2:19" ht="15" customHeight="1" x14ac:dyDescent="0.15">
      <c r="S4" s="3" t="s">
        <v>4</v>
      </c>
    </row>
    <row r="5" spans="2:19" ht="15" customHeight="1" x14ac:dyDescent="0.15">
      <c r="D5" s="38" t="s">
        <v>5</v>
      </c>
      <c r="E5" s="184"/>
      <c r="F5" s="184"/>
      <c r="G5" s="184"/>
      <c r="H5" s="184"/>
      <c r="I5" s="184"/>
      <c r="S5" s="3" t="s">
        <v>6</v>
      </c>
    </row>
    <row r="6" spans="2:19" ht="15" customHeight="1" x14ac:dyDescent="0.15">
      <c r="D6" s="38" t="s">
        <v>7</v>
      </c>
      <c r="E6" s="184"/>
      <c r="F6" s="184"/>
      <c r="G6" s="184"/>
      <c r="H6" s="184"/>
      <c r="I6" s="184"/>
    </row>
    <row r="7" spans="2:19" ht="19.899999999999999" customHeight="1" x14ac:dyDescent="0.15">
      <c r="D7" s="38" t="s">
        <v>8</v>
      </c>
      <c r="E7" s="185"/>
      <c r="F7" s="186"/>
      <c r="G7" s="186"/>
      <c r="H7" s="186"/>
      <c r="I7" s="187"/>
    </row>
    <row r="9" spans="2:19" ht="15" customHeight="1" x14ac:dyDescent="0.15">
      <c r="C9" s="34" t="s">
        <v>9</v>
      </c>
    </row>
    <row r="10" spans="2:19" ht="9" customHeight="1" x14ac:dyDescent="0.15">
      <c r="C10" s="34"/>
    </row>
    <row r="11" spans="2:19" ht="9.6" customHeight="1" x14ac:dyDescent="0.15">
      <c r="B11" s="35"/>
      <c r="C11" s="36"/>
      <c r="D11" s="36"/>
      <c r="E11" s="36"/>
      <c r="F11" s="36"/>
      <c r="G11" s="36"/>
      <c r="H11" s="36"/>
      <c r="I11" s="36"/>
      <c r="J11" s="37"/>
    </row>
    <row r="12" spans="2:19" ht="15" customHeight="1" x14ac:dyDescent="0.15">
      <c r="B12" s="33" t="s">
        <v>10</v>
      </c>
      <c r="J12" s="4"/>
    </row>
    <row r="13" spans="2:19" ht="8.4499999999999993" customHeight="1" x14ac:dyDescent="0.15">
      <c r="B13" s="2"/>
      <c r="J13" s="4"/>
    </row>
    <row r="14" spans="2:19" ht="15" customHeight="1" x14ac:dyDescent="0.15">
      <c r="B14" s="12" t="str">
        <f>IF(I16&gt;0,"☑","")</f>
        <v/>
      </c>
      <c r="C14" s="149" t="s">
        <v>11</v>
      </c>
      <c r="J14" s="4"/>
    </row>
    <row r="15" spans="2:19" ht="45" x14ac:dyDescent="0.15">
      <c r="B15" s="2"/>
      <c r="C15" s="14" t="s">
        <v>12</v>
      </c>
      <c r="D15" s="15" t="s">
        <v>13</v>
      </c>
      <c r="E15" s="16" t="s">
        <v>14</v>
      </c>
      <c r="F15" s="17" t="s">
        <v>139</v>
      </c>
      <c r="G15" s="17" t="s">
        <v>15</v>
      </c>
      <c r="H15" s="17" t="s">
        <v>16</v>
      </c>
      <c r="I15" s="17" t="s">
        <v>17</v>
      </c>
      <c r="J15" s="4"/>
    </row>
    <row r="16" spans="2:19" ht="24" customHeight="1" x14ac:dyDescent="0.15">
      <c r="B16" s="2"/>
      <c r="C16" s="10">
        <f>'３事業実績書（別紙２）（人材確保体制構築）1'!D30</f>
        <v>0</v>
      </c>
      <c r="D16" s="40"/>
      <c r="E16" s="10">
        <f>C16-D16</f>
        <v>0</v>
      </c>
      <c r="F16" s="10">
        <f>E16</f>
        <v>0</v>
      </c>
      <c r="G16" s="10">
        <v>100000</v>
      </c>
      <c r="H16" s="19">
        <f>MIN(F16,G16)</f>
        <v>0</v>
      </c>
      <c r="I16" s="10">
        <f>ROUNDDOWN(H16,-3)</f>
        <v>0</v>
      </c>
      <c r="J16" s="4"/>
    </row>
    <row r="17" spans="2:10" ht="8.4499999999999993" customHeight="1" x14ac:dyDescent="0.15">
      <c r="B17" s="2"/>
      <c r="H17" s="11"/>
      <c r="J17" s="4"/>
    </row>
    <row r="18" spans="2:10" ht="15" customHeight="1" x14ac:dyDescent="0.15">
      <c r="B18" s="12" t="str">
        <f>IF(I20&gt;0,"☑","")</f>
        <v/>
      </c>
      <c r="C18" s="149" t="s">
        <v>18</v>
      </c>
      <c r="H18" s="13"/>
      <c r="J18" s="4"/>
    </row>
    <row r="19" spans="2:10" ht="45" x14ac:dyDescent="0.15">
      <c r="B19" s="2"/>
      <c r="C19" s="14" t="s">
        <v>12</v>
      </c>
      <c r="D19" s="15" t="s">
        <v>13</v>
      </c>
      <c r="E19" s="16" t="s">
        <v>14</v>
      </c>
      <c r="F19" s="17" t="s">
        <v>139</v>
      </c>
      <c r="G19" s="17" t="s">
        <v>15</v>
      </c>
      <c r="H19" s="18" t="s">
        <v>16</v>
      </c>
      <c r="I19" s="17" t="s">
        <v>17</v>
      </c>
      <c r="J19" s="4"/>
    </row>
    <row r="20" spans="2:10" ht="24" customHeight="1" x14ac:dyDescent="0.15">
      <c r="B20" s="2"/>
      <c r="C20" s="10">
        <f>'３事業実績書（別紙２）（人材確保体制構築）1'!D42</f>
        <v>0</v>
      </c>
      <c r="D20" s="40"/>
      <c r="E20" s="10">
        <f>C20-D20</f>
        <v>0</v>
      </c>
      <c r="F20" s="10">
        <f>E20</f>
        <v>0</v>
      </c>
      <c r="G20" s="10">
        <v>300000</v>
      </c>
      <c r="H20" s="19">
        <f t="shared" ref="H20:H50" si="0">MIN(F20,G20)</f>
        <v>0</v>
      </c>
      <c r="I20" s="10">
        <f>ROUNDDOWN(H20,-3)</f>
        <v>0</v>
      </c>
      <c r="J20" s="4"/>
    </row>
    <row r="21" spans="2:10" ht="8.4499999999999993" customHeight="1" x14ac:dyDescent="0.15">
      <c r="B21" s="2"/>
      <c r="H21" s="11"/>
      <c r="J21" s="4"/>
    </row>
    <row r="22" spans="2:10" ht="15" customHeight="1" x14ac:dyDescent="0.15">
      <c r="B22" s="12" t="str">
        <f>IF(I24&gt;0,"☑","")</f>
        <v/>
      </c>
      <c r="C22" s="149" t="s">
        <v>19</v>
      </c>
      <c r="H22" s="13"/>
      <c r="J22" s="4"/>
    </row>
    <row r="23" spans="2:10" ht="45" x14ac:dyDescent="0.15">
      <c r="B23" s="2"/>
      <c r="C23" s="14" t="s">
        <v>12</v>
      </c>
      <c r="D23" s="15" t="s">
        <v>13</v>
      </c>
      <c r="E23" s="16" t="s">
        <v>14</v>
      </c>
      <c r="F23" s="17" t="s">
        <v>139</v>
      </c>
      <c r="G23" s="17" t="s">
        <v>15</v>
      </c>
      <c r="H23" s="18" t="s">
        <v>16</v>
      </c>
      <c r="I23" s="17" t="s">
        <v>17</v>
      </c>
      <c r="J23" s="4"/>
    </row>
    <row r="24" spans="2:10" ht="24" customHeight="1" x14ac:dyDescent="0.15">
      <c r="B24" s="2"/>
      <c r="C24" s="10">
        <f>IF('３事業実績書（別紙２）（人材確保体制構築）1'!J10="該当する",'３事業実績書（別紙２）（人材確保体制構築）1'!L60*3500+'３事業実績書（別紙２）（人材確保体制構築）1'!O60*5000,IF('３事業実績書（別紙２）（人材確保体制構築）1'!J10="該当しない",'３事業実績書（別紙２）（人材確保体制構築）1'!L60*2500+'３事業実績書（別紙２）（人材確保体制構築）1'!O60*4000,0))</f>
        <v>0</v>
      </c>
      <c r="D24" s="40"/>
      <c r="E24" s="10">
        <f>C24-D24</f>
        <v>0</v>
      </c>
      <c r="F24" s="10">
        <f>E24</f>
        <v>0</v>
      </c>
      <c r="G24" s="10">
        <f>IF('３事業実績書（別紙２）（人材確保体制構築）1'!J10="該当する",'３事業実績書（別紙２）（人材確保体制構築）1'!L60*3500+'３事業実績書（別紙２）（人材確保体制構築）1'!O60*5000,IF('３事業実績書（別紙２）（人材確保体制構築）1'!J10="該当しない",'３事業実績書（別紙２）（人材確保体制構築）1'!L60*2500+'３事業実績書（別紙２）（人材確保体制構築）1'!O60*4000,0))</f>
        <v>0</v>
      </c>
      <c r="H24" s="19">
        <f t="shared" si="0"/>
        <v>0</v>
      </c>
      <c r="I24" s="10">
        <f>ROUNDDOWN(H24,-3)</f>
        <v>0</v>
      </c>
      <c r="J24" s="4"/>
    </row>
    <row r="25" spans="2:10" ht="8.4499999999999993" customHeight="1" x14ac:dyDescent="0.15">
      <c r="B25" s="2"/>
      <c r="C25" s="27"/>
      <c r="D25" s="27"/>
      <c r="E25" s="27"/>
      <c r="F25" s="27"/>
      <c r="G25" s="27"/>
      <c r="H25" s="11"/>
      <c r="I25" s="27"/>
      <c r="J25" s="4"/>
    </row>
    <row r="26" spans="2:10" ht="15" customHeight="1" x14ac:dyDescent="0.15">
      <c r="B26" s="2"/>
      <c r="C26" s="5" t="s">
        <v>20</v>
      </c>
      <c r="D26" s="6">
        <f>I16+I20+I24</f>
        <v>0</v>
      </c>
      <c r="E26" s="5" t="s">
        <v>21</v>
      </c>
      <c r="H26" s="28"/>
      <c r="J26" s="4"/>
    </row>
    <row r="27" spans="2:10" ht="15" customHeight="1" x14ac:dyDescent="0.15">
      <c r="B27" s="29"/>
      <c r="C27" s="30"/>
      <c r="D27" s="30"/>
      <c r="E27" s="30"/>
      <c r="F27" s="30"/>
      <c r="G27" s="30"/>
      <c r="H27" s="28"/>
      <c r="I27" s="30"/>
      <c r="J27" s="31"/>
    </row>
    <row r="28" spans="2:10" ht="15" customHeight="1" x14ac:dyDescent="0.15">
      <c r="B28" s="2"/>
      <c r="H28" s="32"/>
      <c r="J28" s="4"/>
    </row>
    <row r="29" spans="2:10" ht="15" customHeight="1" x14ac:dyDescent="0.15">
      <c r="B29" s="33" t="s">
        <v>22</v>
      </c>
      <c r="H29" s="28"/>
      <c r="J29" s="4"/>
    </row>
    <row r="30" spans="2:10" ht="15" customHeight="1" x14ac:dyDescent="0.15">
      <c r="B30" s="12" t="str">
        <f>IF(I32&gt;0,"☑","")</f>
        <v/>
      </c>
      <c r="C30" s="149" t="s">
        <v>23</v>
      </c>
      <c r="H30" s="13"/>
      <c r="J30" s="4"/>
    </row>
    <row r="31" spans="2:10" ht="45" x14ac:dyDescent="0.15">
      <c r="B31" s="2"/>
      <c r="C31" s="14" t="s">
        <v>12</v>
      </c>
      <c r="D31" s="15" t="s">
        <v>13</v>
      </c>
      <c r="E31" s="16" t="s">
        <v>14</v>
      </c>
      <c r="F31" s="17" t="s">
        <v>139</v>
      </c>
      <c r="G31" s="17" t="s">
        <v>15</v>
      </c>
      <c r="H31" s="18" t="s">
        <v>16</v>
      </c>
      <c r="I31" s="17" t="s">
        <v>17</v>
      </c>
      <c r="J31" s="4"/>
    </row>
    <row r="32" spans="2:10" ht="24" customHeight="1" x14ac:dyDescent="0.15">
      <c r="B32" s="2"/>
      <c r="C32" s="40"/>
      <c r="D32" s="40"/>
      <c r="E32" s="10">
        <f>C32-D32</f>
        <v>0</v>
      </c>
      <c r="F32" s="10">
        <f>E32</f>
        <v>0</v>
      </c>
      <c r="G32" s="10">
        <v>400000</v>
      </c>
      <c r="H32" s="19">
        <f t="shared" si="0"/>
        <v>0</v>
      </c>
      <c r="I32" s="10">
        <f>ROUNDDOWN(H32,-3)</f>
        <v>0</v>
      </c>
      <c r="J32" s="4"/>
    </row>
    <row r="33" spans="2:11" ht="8.4499999999999993" customHeight="1" x14ac:dyDescent="0.15">
      <c r="B33" s="2"/>
      <c r="H33" s="11"/>
      <c r="J33" s="4"/>
    </row>
    <row r="34" spans="2:11" ht="15" customHeight="1" x14ac:dyDescent="0.15">
      <c r="B34" s="12" t="str">
        <f>IF(I36&gt;0,"☑","")</f>
        <v/>
      </c>
      <c r="C34" s="149" t="s">
        <v>165</v>
      </c>
      <c r="H34" s="13"/>
      <c r="J34" s="4"/>
      <c r="K34" s="20"/>
    </row>
    <row r="35" spans="2:11" ht="45" x14ac:dyDescent="0.15">
      <c r="B35" s="2"/>
      <c r="C35" s="14" t="s">
        <v>12</v>
      </c>
      <c r="D35" s="15" t="s">
        <v>13</v>
      </c>
      <c r="E35" s="16" t="s">
        <v>14</v>
      </c>
      <c r="F35" s="17" t="s">
        <v>139</v>
      </c>
      <c r="G35" s="17" t="s">
        <v>15</v>
      </c>
      <c r="H35" s="18" t="s">
        <v>16</v>
      </c>
      <c r="I35" s="17" t="s">
        <v>17</v>
      </c>
      <c r="J35" s="4"/>
    </row>
    <row r="36" spans="2:11" ht="27.95" customHeight="1" x14ac:dyDescent="0.15">
      <c r="B36" s="2"/>
      <c r="C36" s="21">
        <f>'３事業実績書（別紙２）（経営改善）1'!U28</f>
        <v>0</v>
      </c>
      <c r="D36" s="10">
        <f>SUM(D38:D42)</f>
        <v>0</v>
      </c>
      <c r="E36" s="19">
        <f>SUM(E38:E42)</f>
        <v>0</v>
      </c>
      <c r="F36" s="19">
        <f>SUM(F38:F42)</f>
        <v>0</v>
      </c>
      <c r="G36" s="22" t="s">
        <v>24</v>
      </c>
      <c r="H36" s="19">
        <f>SUM(H38:H42)</f>
        <v>0</v>
      </c>
      <c r="I36" s="19">
        <f>SUM(I38:I42)</f>
        <v>0</v>
      </c>
      <c r="J36" s="4"/>
    </row>
    <row r="37" spans="2:11" ht="27.95" customHeight="1" x14ac:dyDescent="0.15">
      <c r="B37" s="2"/>
      <c r="C37" s="23" t="s">
        <v>25</v>
      </c>
      <c r="D37" s="24"/>
      <c r="E37" s="24"/>
      <c r="F37" s="24"/>
      <c r="G37" s="25"/>
      <c r="H37" s="24"/>
      <c r="I37" s="26"/>
      <c r="J37" s="4"/>
    </row>
    <row r="38" spans="2:11" ht="24" customHeight="1" x14ac:dyDescent="0.15">
      <c r="B38" s="2"/>
      <c r="C38" s="10">
        <f>'３事業実績書（別紙２）（経営改善）1'!U23</f>
        <v>0</v>
      </c>
      <c r="D38" s="40"/>
      <c r="E38" s="10">
        <f>C38-D38</f>
        <v>0</v>
      </c>
      <c r="F38" s="10">
        <f>E38</f>
        <v>0</v>
      </c>
      <c r="G38" s="10">
        <f>IF('３事業実績書（別紙２）（経営改善）1'!S23&gt;0,'３事業実績書（別紙２）（経営改善）1'!S23*100000,0)</f>
        <v>0</v>
      </c>
      <c r="H38" s="19">
        <f t="shared" ref="H38:H41" si="1">MIN(F38,G38)</f>
        <v>0</v>
      </c>
      <c r="I38" s="10">
        <f>ROUNDDOWN(H38,-3)</f>
        <v>0</v>
      </c>
      <c r="J38" s="4"/>
    </row>
    <row r="39" spans="2:11" ht="24" customHeight="1" x14ac:dyDescent="0.15">
      <c r="B39" s="2"/>
      <c r="C39" s="10">
        <f>'３事業実績書（別紙２）（経営改善）1'!U24</f>
        <v>0</v>
      </c>
      <c r="D39" s="40"/>
      <c r="E39" s="10">
        <f>C39-D39</f>
        <v>0</v>
      </c>
      <c r="F39" s="10">
        <f t="shared" ref="F39:F42" si="2">E39</f>
        <v>0</v>
      </c>
      <c r="G39" s="10">
        <f>IF('３事業実績書（別紙２）（経営改善）1'!S24&gt;0,'３事業実績書（別紙２）（経営改善）1'!S24*100000,0)</f>
        <v>0</v>
      </c>
      <c r="H39" s="19">
        <f t="shared" si="1"/>
        <v>0</v>
      </c>
      <c r="I39" s="10">
        <f>ROUNDDOWN(H39,-3)</f>
        <v>0</v>
      </c>
      <c r="J39" s="4"/>
    </row>
    <row r="40" spans="2:11" ht="24" customHeight="1" x14ac:dyDescent="0.15">
      <c r="B40" s="2"/>
      <c r="C40" s="10">
        <f>'３事業実績書（別紙２）（経営改善）1'!U25</f>
        <v>0</v>
      </c>
      <c r="D40" s="40"/>
      <c r="E40" s="10">
        <f>C40-D40</f>
        <v>0</v>
      </c>
      <c r="F40" s="10">
        <f t="shared" si="2"/>
        <v>0</v>
      </c>
      <c r="G40" s="10">
        <f>IF('３事業実績書（別紙２）（経営改善）1'!S25&gt;0,'３事業実績書（別紙２）（経営改善）1'!S25*100000,0)</f>
        <v>0</v>
      </c>
      <c r="H40" s="19">
        <f t="shared" si="1"/>
        <v>0</v>
      </c>
      <c r="I40" s="10">
        <f>ROUNDDOWN(H40,-3)</f>
        <v>0</v>
      </c>
      <c r="J40" s="4"/>
    </row>
    <row r="41" spans="2:11" ht="24" customHeight="1" x14ac:dyDescent="0.15">
      <c r="B41" s="2"/>
      <c r="C41" s="10">
        <f>'３事業実績書（別紙２）（経営改善）1'!U26</f>
        <v>0</v>
      </c>
      <c r="D41" s="40"/>
      <c r="E41" s="10">
        <f>C41-D41</f>
        <v>0</v>
      </c>
      <c r="F41" s="10">
        <f t="shared" si="2"/>
        <v>0</v>
      </c>
      <c r="G41" s="10">
        <f>IF('３事業実績書（別紙２）（経営改善）1'!S26&gt;0,'３事業実績書（別紙２）（経営改善）1'!S26*100000,0)</f>
        <v>0</v>
      </c>
      <c r="H41" s="19">
        <f t="shared" si="1"/>
        <v>0</v>
      </c>
      <c r="I41" s="10">
        <f>ROUNDDOWN(H41,-3)</f>
        <v>0</v>
      </c>
      <c r="J41" s="4"/>
    </row>
    <row r="42" spans="2:11" ht="24" customHeight="1" x14ac:dyDescent="0.15">
      <c r="B42" s="2"/>
      <c r="C42" s="10">
        <f>'３事業実績書（別紙２）（経営改善）1'!U27</f>
        <v>0</v>
      </c>
      <c r="D42" s="40"/>
      <c r="E42" s="10">
        <f>C42-D42</f>
        <v>0</v>
      </c>
      <c r="F42" s="10">
        <f t="shared" si="2"/>
        <v>0</v>
      </c>
      <c r="G42" s="10">
        <f>IF('３事業実績書（別紙２）（経営改善）1'!S27&gt;0,'３事業実績書（別紙２）（経営改善）1'!S27*100000,0)</f>
        <v>0</v>
      </c>
      <c r="H42" s="19">
        <f>MIN(F42,G42)</f>
        <v>0</v>
      </c>
      <c r="I42" s="10">
        <f>ROUNDDOWN(H42,-3)</f>
        <v>0</v>
      </c>
      <c r="J42" s="4"/>
    </row>
    <row r="43" spans="2:11" ht="8.4499999999999993" customHeight="1" x14ac:dyDescent="0.15">
      <c r="B43" s="2"/>
      <c r="H43" s="11"/>
      <c r="J43" s="4"/>
    </row>
    <row r="44" spans="2:11" ht="15" customHeight="1" x14ac:dyDescent="0.15">
      <c r="B44" s="12" t="str">
        <f>IF(I46&gt;0,"☑","")</f>
        <v/>
      </c>
      <c r="C44" s="149" t="s">
        <v>26</v>
      </c>
      <c r="H44" s="13"/>
      <c r="J44" s="4"/>
    </row>
    <row r="45" spans="2:11" ht="45" x14ac:dyDescent="0.15">
      <c r="B45" s="2"/>
      <c r="C45" s="14" t="s">
        <v>12</v>
      </c>
      <c r="D45" s="15" t="s">
        <v>13</v>
      </c>
      <c r="E45" s="16" t="s">
        <v>14</v>
      </c>
      <c r="F45" s="17" t="s">
        <v>139</v>
      </c>
      <c r="G45" s="17" t="s">
        <v>15</v>
      </c>
      <c r="H45" s="18" t="s">
        <v>16</v>
      </c>
      <c r="I45" s="17" t="s">
        <v>17</v>
      </c>
      <c r="J45" s="4"/>
    </row>
    <row r="46" spans="2:11" ht="24" customHeight="1" x14ac:dyDescent="0.15">
      <c r="B46" s="2"/>
      <c r="C46" s="10">
        <f>'３事業実績書（別紙２）（経営改善）1'!D50</f>
        <v>0</v>
      </c>
      <c r="D46" s="40"/>
      <c r="E46" s="10">
        <f>C46-D46</f>
        <v>0</v>
      </c>
      <c r="F46" s="10">
        <f>E46</f>
        <v>0</v>
      </c>
      <c r="G46" s="10">
        <f>IF('３事業実績書（別紙２）（経営改善）1'!C41="○",2000000,IF(OR('３事業実績書（別紙２）（経営改善）1'!C38="○",'３事業実績書（別紙２）（経営改善）1'!C39="○",'３事業実績書（別紙２）（経営改善）1'!C40="○"),1500000,0))</f>
        <v>0</v>
      </c>
      <c r="H46" s="19">
        <f t="shared" si="0"/>
        <v>0</v>
      </c>
      <c r="I46" s="10">
        <f>ROUNDDOWN(H46,-3)</f>
        <v>0</v>
      </c>
      <c r="J46" s="4"/>
    </row>
    <row r="47" spans="2:11" ht="8.4499999999999993" customHeight="1" x14ac:dyDescent="0.15">
      <c r="B47" s="2"/>
      <c r="H47" s="11"/>
      <c r="J47" s="4"/>
    </row>
    <row r="48" spans="2:11" ht="15" customHeight="1" x14ac:dyDescent="0.15">
      <c r="B48" s="12" t="str">
        <f>IF(I50&gt;0,"☑","")</f>
        <v/>
      </c>
      <c r="C48" s="149" t="s">
        <v>27</v>
      </c>
      <c r="H48" s="13"/>
      <c r="J48" s="4"/>
    </row>
    <row r="49" spans="2:10" ht="45" x14ac:dyDescent="0.15">
      <c r="B49" s="2"/>
      <c r="C49" s="14" t="s">
        <v>12</v>
      </c>
      <c r="D49" s="15" t="s">
        <v>13</v>
      </c>
      <c r="E49" s="16" t="s">
        <v>14</v>
      </c>
      <c r="F49" s="17" t="s">
        <v>139</v>
      </c>
      <c r="G49" s="17" t="s">
        <v>15</v>
      </c>
      <c r="H49" s="18" t="s">
        <v>16</v>
      </c>
      <c r="I49" s="17" t="s">
        <v>17</v>
      </c>
      <c r="J49" s="4"/>
    </row>
    <row r="50" spans="2:10" ht="24" customHeight="1" x14ac:dyDescent="0.15">
      <c r="B50" s="2"/>
      <c r="C50" s="40"/>
      <c r="D50" s="40"/>
      <c r="E50" s="10">
        <f>C50-D50</f>
        <v>0</v>
      </c>
      <c r="F50" s="10">
        <f>E50</f>
        <v>0</v>
      </c>
      <c r="G50" s="10">
        <v>300000</v>
      </c>
      <c r="H50" s="10">
        <f t="shared" si="0"/>
        <v>0</v>
      </c>
      <c r="I50" s="10">
        <f>ROUNDDOWN(H50,-3)</f>
        <v>0</v>
      </c>
      <c r="J50" s="4"/>
    </row>
    <row r="51" spans="2:10" ht="8.25" customHeight="1" x14ac:dyDescent="0.15">
      <c r="B51" s="2"/>
      <c r="J51" s="4"/>
    </row>
    <row r="52" spans="2:10" ht="15" customHeight="1" x14ac:dyDescent="0.15">
      <c r="B52" s="2"/>
      <c r="C52" s="5" t="s">
        <v>28</v>
      </c>
      <c r="D52" s="6">
        <f>I32+I36+I46+I50</f>
        <v>0</v>
      </c>
      <c r="E52" s="5" t="s">
        <v>21</v>
      </c>
      <c r="J52" s="4"/>
    </row>
    <row r="53" spans="2:10" ht="15" customHeight="1" x14ac:dyDescent="0.15">
      <c r="B53" s="7"/>
      <c r="C53" s="5"/>
      <c r="D53" s="5"/>
      <c r="E53" s="5"/>
      <c r="F53" s="5"/>
      <c r="G53" s="5"/>
      <c r="H53" s="5"/>
      <c r="I53" s="5"/>
      <c r="J53" s="8"/>
    </row>
    <row r="55" spans="2:10" ht="15" customHeight="1" x14ac:dyDescent="0.15">
      <c r="B55" s="9" t="s">
        <v>140</v>
      </c>
      <c r="C55" s="5"/>
      <c r="D55" s="5"/>
      <c r="E55" s="6">
        <f>D26+D52</f>
        <v>0</v>
      </c>
      <c r="F55" s="5" t="s">
        <v>21</v>
      </c>
    </row>
  </sheetData>
  <sheetProtection algorithmName="SHA-512" hashValue="JdUkmwYb0u2HcXD/coACu+FdJwD1LTK5BoCqLu24SaefpH2DSR2UMnDlZZSSSGnDC6FQsFxVmjcIfwf0Qjt5Fg==" saltValue="ogC8B5SMgFZ8DDh4e8ZoMQ==" spinCount="100000" sheet="1" objects="1" scenarios="1"/>
  <mergeCells count="4">
    <mergeCell ref="B3:J3"/>
    <mergeCell ref="E5:I5"/>
    <mergeCell ref="E6:I6"/>
    <mergeCell ref="E7:I7"/>
  </mergeCells>
  <phoneticPr fontId="1"/>
  <dataValidations count="1">
    <dataValidation type="list" allowBlank="1" showInputMessage="1" showErrorMessage="1" sqref="E5:I5" xr:uid="{2830D14E-E61B-4B40-95A2-CD896E2AE289}">
      <formula1>$S$3:$S$5</formula1>
    </dataValidation>
  </dataValidations>
  <pageMargins left="0.70866141732283472" right="0.39370078740157483" top="0.46" bottom="0.46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E881-C532-4985-AF9A-A4831052ACCA}">
  <sheetPr>
    <tabColor rgb="FFFFF4C5"/>
  </sheetPr>
  <dimension ref="A1:AH61"/>
  <sheetViews>
    <sheetView showZeros="0" view="pageBreakPreview" topLeftCell="A19" zoomScaleNormal="100" zoomScaleSheetLayoutView="100" workbookViewId="0">
      <selection activeCell="C45" sqref="C45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8.375" style="45" customWidth="1"/>
    <col min="5" max="5" width="6" style="45" customWidth="1"/>
    <col min="6" max="7" width="4.875" style="45" customWidth="1"/>
    <col min="8" max="8" width="4.25" style="45" customWidth="1"/>
    <col min="9" max="9" width="4.875" style="45" customWidth="1"/>
    <col min="10" max="10" width="4.75" style="45" customWidth="1"/>
    <col min="11" max="11" width="4.875" style="45" customWidth="1"/>
    <col min="12" max="12" width="2.75" style="45" customWidth="1"/>
    <col min="13" max="13" width="3.125" style="45" customWidth="1"/>
    <col min="14" max="14" width="6" style="45"/>
    <col min="15" max="15" width="4.875" style="45" customWidth="1"/>
    <col min="16" max="16" width="2.75" style="45" customWidth="1"/>
    <col min="17" max="17" width="4.875" style="45" customWidth="1"/>
    <col min="18" max="18" width="2.75" style="45" customWidth="1"/>
    <col min="19" max="19" width="4.875" style="45" customWidth="1"/>
    <col min="20" max="20" width="2.75" style="45" customWidth="1"/>
    <col min="21" max="21" width="2.875" style="45" customWidth="1"/>
    <col min="22" max="22" width="3.125" style="45" customWidth="1"/>
    <col min="23" max="23" width="2.375" style="45" customWidth="1"/>
    <col min="24" max="31" width="6" style="45"/>
    <col min="32" max="32" width="7.375" style="45" bestFit="1" customWidth="1"/>
    <col min="33" max="33" width="6" style="45"/>
    <col min="34" max="34" width="0" style="45" hidden="1" customWidth="1"/>
    <col min="35" max="16384" width="6" style="45"/>
  </cols>
  <sheetData>
    <row r="1" spans="1:34" s="78" customFormat="1" ht="61.9" customHeight="1" x14ac:dyDescent="0.15"/>
    <row r="2" spans="1:34" ht="15" customHeight="1" x14ac:dyDescent="0.15">
      <c r="A2" s="79" t="s">
        <v>29</v>
      </c>
    </row>
    <row r="3" spans="1:34" ht="15" customHeight="1" x14ac:dyDescent="0.15">
      <c r="AH3" s="45" t="s">
        <v>30</v>
      </c>
    </row>
    <row r="4" spans="1:34" ht="15" customHeight="1" x14ac:dyDescent="0.15">
      <c r="A4" s="229" t="s">
        <v>161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AH4" s="45" t="s">
        <v>31</v>
      </c>
    </row>
    <row r="6" spans="1:34" ht="21" customHeight="1" x14ac:dyDescent="0.15">
      <c r="D6" s="80"/>
      <c r="F6" s="230" t="s">
        <v>32</v>
      </c>
      <c r="G6" s="231"/>
      <c r="H6" s="231"/>
      <c r="I6" s="231"/>
      <c r="J6" s="232"/>
      <c r="K6" s="233">
        <f>'２所要額精算書（別紙１）1'!E5</f>
        <v>0</v>
      </c>
      <c r="L6" s="234"/>
      <c r="M6" s="234"/>
      <c r="N6" s="234"/>
      <c r="O6" s="234"/>
      <c r="P6" s="234"/>
      <c r="Q6" s="234"/>
      <c r="R6" s="234"/>
      <c r="S6" s="234"/>
      <c r="T6" s="234"/>
      <c r="U6" s="235"/>
    </row>
    <row r="7" spans="1:34" ht="21" customHeight="1" x14ac:dyDescent="0.15">
      <c r="F7" s="223" t="s">
        <v>33</v>
      </c>
      <c r="G7" s="224"/>
      <c r="H7" s="224"/>
      <c r="I7" s="224"/>
      <c r="J7" s="225"/>
      <c r="K7" s="226">
        <f>'２所要額精算書（別紙１）1'!E6</f>
        <v>0</v>
      </c>
      <c r="L7" s="227"/>
      <c r="M7" s="227"/>
      <c r="N7" s="227"/>
      <c r="O7" s="227"/>
      <c r="P7" s="227"/>
      <c r="Q7" s="227"/>
      <c r="R7" s="227"/>
      <c r="S7" s="227"/>
      <c r="T7" s="227"/>
      <c r="U7" s="228"/>
    </row>
    <row r="8" spans="1:34" ht="21" customHeight="1" x14ac:dyDescent="0.15">
      <c r="C8" s="43"/>
      <c r="F8" s="223" t="s">
        <v>34</v>
      </c>
      <c r="G8" s="224"/>
      <c r="H8" s="224"/>
      <c r="I8" s="224"/>
      <c r="J8" s="225"/>
      <c r="K8" s="226">
        <f>'２所要額精算書（別紙１）1'!E7</f>
        <v>0</v>
      </c>
      <c r="L8" s="227"/>
      <c r="M8" s="227"/>
      <c r="N8" s="227"/>
      <c r="O8" s="227"/>
      <c r="P8" s="227"/>
      <c r="Q8" s="227"/>
      <c r="R8" s="227"/>
      <c r="S8" s="227"/>
      <c r="T8" s="227"/>
      <c r="U8" s="228"/>
    </row>
    <row r="9" spans="1:34" ht="15" customHeight="1" x14ac:dyDescent="0.15">
      <c r="C9" s="43"/>
    </row>
    <row r="10" spans="1:34" ht="17.45" customHeight="1" x14ac:dyDescent="0.15">
      <c r="B10" s="77"/>
      <c r="J10" s="220"/>
      <c r="K10" s="221"/>
      <c r="L10" s="222"/>
      <c r="M10" s="45" t="s">
        <v>166</v>
      </c>
    </row>
    <row r="11" spans="1:34" ht="17.45" customHeight="1" x14ac:dyDescent="0.15">
      <c r="B11" s="76"/>
      <c r="J11" s="220"/>
      <c r="K11" s="221"/>
      <c r="L11" s="222"/>
      <c r="M11" s="45" t="s">
        <v>35</v>
      </c>
    </row>
    <row r="12" spans="1:34" ht="15" customHeight="1" x14ac:dyDescent="0.15">
      <c r="M12" s="64" t="s">
        <v>36</v>
      </c>
    </row>
    <row r="13" spans="1:34" ht="9" customHeight="1" x14ac:dyDescent="0.15">
      <c r="K13" s="64"/>
    </row>
    <row r="14" spans="1:34" ht="8.4499999999999993" customHeight="1" x14ac:dyDescent="0.15">
      <c r="B14" s="43"/>
    </row>
    <row r="15" spans="1:34" ht="9" customHeight="1" x14ac:dyDescent="0.15">
      <c r="C15" s="65"/>
      <c r="D15" s="66"/>
      <c r="E15" s="65"/>
      <c r="F15" s="66"/>
      <c r="G15" s="65"/>
      <c r="H15" s="65"/>
    </row>
    <row r="16" spans="1:34" ht="6" customHeight="1" x14ac:dyDescent="0.15">
      <c r="B16" s="67"/>
      <c r="C16" s="68"/>
      <c r="D16" s="68"/>
      <c r="E16" s="68"/>
      <c r="F16" s="68"/>
      <c r="G16" s="68"/>
      <c r="H16" s="68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  <c r="V16" s="43"/>
    </row>
    <row r="17" spans="2:22" ht="15" customHeight="1" x14ac:dyDescent="0.15">
      <c r="B17" s="71" t="s">
        <v>10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</row>
    <row r="18" spans="2:22" ht="9" customHeight="1" x14ac:dyDescent="0.15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57"/>
      <c r="V18" s="43"/>
    </row>
    <row r="19" spans="2:22" ht="9" customHeight="1" x14ac:dyDescent="0.15">
      <c r="B19" s="7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3"/>
    </row>
    <row r="20" spans="2:22" ht="15" customHeight="1" x14ac:dyDescent="0.15">
      <c r="B20" s="75" t="str">
        <f>'２所要額精算書（別紙１）1'!B14</f>
        <v/>
      </c>
      <c r="C20" s="60" t="s">
        <v>11</v>
      </c>
      <c r="D20" s="58"/>
      <c r="E20" s="54"/>
      <c r="F20" s="58"/>
      <c r="G20" s="54"/>
      <c r="H20" s="5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4"/>
      <c r="V20" s="43"/>
    </row>
    <row r="21" spans="2:22" ht="8.25" customHeight="1" x14ac:dyDescent="0.15">
      <c r="B21" s="41"/>
      <c r="C21" s="150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43"/>
    </row>
    <row r="22" spans="2:22" ht="18" customHeight="1" x14ac:dyDescent="0.15">
      <c r="B22" s="41" t="s">
        <v>37</v>
      </c>
      <c r="C22" s="43"/>
      <c r="D22" s="43"/>
      <c r="E22" s="43"/>
      <c r="F22" s="43" t="s">
        <v>0</v>
      </c>
      <c r="G22" s="1"/>
      <c r="H22" s="43" t="s">
        <v>38</v>
      </c>
      <c r="I22" s="1"/>
      <c r="J22" s="43" t="s">
        <v>39</v>
      </c>
      <c r="K22" s="1"/>
      <c r="L22" s="43" t="s">
        <v>40</v>
      </c>
      <c r="M22" s="54" t="s">
        <v>41</v>
      </c>
      <c r="N22" s="43" t="s">
        <v>0</v>
      </c>
      <c r="O22" s="1"/>
      <c r="P22" s="43" t="s">
        <v>38</v>
      </c>
      <c r="Q22" s="1"/>
      <c r="R22" s="43" t="s">
        <v>39</v>
      </c>
      <c r="S22" s="1"/>
      <c r="T22" s="43" t="s">
        <v>40</v>
      </c>
      <c r="U22" s="44"/>
      <c r="V22" s="43"/>
    </row>
    <row r="23" spans="2:22" ht="15" customHeight="1" x14ac:dyDescent="0.15">
      <c r="B23" s="41" t="s">
        <v>157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  <c r="V23" s="43"/>
    </row>
    <row r="24" spans="2:22" ht="15" customHeight="1" x14ac:dyDescent="0.15">
      <c r="B24" s="41"/>
      <c r="C24" s="62" t="s">
        <v>42</v>
      </c>
      <c r="D24" s="217" t="s">
        <v>141</v>
      </c>
      <c r="E24" s="218"/>
      <c r="F24" s="217" t="s">
        <v>154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8"/>
      <c r="U24" s="44"/>
      <c r="V24" s="43"/>
    </row>
    <row r="25" spans="2:22" ht="15" customHeight="1" x14ac:dyDescent="0.15">
      <c r="B25" s="41"/>
      <c r="C25" s="123">
        <f>COUNTA(D25)</f>
        <v>0</v>
      </c>
      <c r="D25" s="207"/>
      <c r="E25" s="208"/>
      <c r="F25" s="209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1"/>
      <c r="U25" s="44"/>
      <c r="V25" s="43"/>
    </row>
    <row r="26" spans="2:22" ht="15" customHeight="1" x14ac:dyDescent="0.15">
      <c r="B26" s="41"/>
      <c r="C26" s="123" t="str">
        <f>IF(D26="","",COUNTA(D$25:D26))</f>
        <v/>
      </c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1"/>
      <c r="U26" s="44"/>
      <c r="V26" s="43"/>
    </row>
    <row r="27" spans="2:22" ht="15" customHeight="1" x14ac:dyDescent="0.15">
      <c r="B27" s="41"/>
      <c r="C27" s="123" t="str">
        <f>IF(D27="","",COUNTA(D$25:D27))</f>
        <v/>
      </c>
      <c r="D27" s="207"/>
      <c r="E27" s="208"/>
      <c r="F27" s="209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1"/>
      <c r="U27" s="44"/>
      <c r="V27" s="43"/>
    </row>
    <row r="28" spans="2:22" ht="15" customHeight="1" x14ac:dyDescent="0.15">
      <c r="B28" s="41"/>
      <c r="C28" s="123" t="str">
        <f>IF(D28="","",COUNTA(D$25:D28))</f>
        <v/>
      </c>
      <c r="D28" s="207"/>
      <c r="E28" s="208"/>
      <c r="F28" s="209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1"/>
      <c r="U28" s="44"/>
      <c r="V28" s="43"/>
    </row>
    <row r="29" spans="2:22" ht="15" customHeight="1" x14ac:dyDescent="0.15">
      <c r="B29" s="41"/>
      <c r="C29" s="123" t="str">
        <f>IF(D29="","",COUNTA(D$25:D29))</f>
        <v/>
      </c>
      <c r="D29" s="207"/>
      <c r="E29" s="208"/>
      <c r="F29" s="209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1"/>
      <c r="U29" s="44"/>
      <c r="V29" s="43"/>
    </row>
    <row r="30" spans="2:22" ht="15" customHeight="1" x14ac:dyDescent="0.15">
      <c r="B30" s="55"/>
      <c r="C30" s="56" t="s">
        <v>43</v>
      </c>
      <c r="D30" s="212">
        <f>ROUNDDOWN(SUM(D25:E29),-3)</f>
        <v>0</v>
      </c>
      <c r="E30" s="213"/>
      <c r="F30" s="214" t="s">
        <v>44</v>
      </c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6"/>
      <c r="U30" s="57"/>
      <c r="V30" s="43"/>
    </row>
    <row r="31" spans="2:22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43"/>
    </row>
    <row r="32" spans="2:22" ht="15" customHeight="1" x14ac:dyDescent="0.15">
      <c r="B32" s="59" t="str">
        <f>'２所要額精算書（別紙１）1'!B18</f>
        <v/>
      </c>
      <c r="C32" s="60" t="s">
        <v>45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  <c r="V32" s="43"/>
    </row>
    <row r="33" spans="2:26" ht="9" customHeight="1" x14ac:dyDescent="0.15">
      <c r="B33" s="41"/>
      <c r="C33" s="150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43"/>
    </row>
    <row r="34" spans="2:26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U34" s="44"/>
      <c r="V34" s="43"/>
    </row>
    <row r="35" spans="2:26" ht="15" customHeight="1" x14ac:dyDescent="0.15">
      <c r="B35" s="41" t="s">
        <v>142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4"/>
      <c r="V35" s="43"/>
    </row>
    <row r="36" spans="2:26" ht="15" customHeight="1" x14ac:dyDescent="0.15">
      <c r="B36" s="41"/>
      <c r="C36" s="62" t="s">
        <v>42</v>
      </c>
      <c r="D36" s="217" t="s">
        <v>141</v>
      </c>
      <c r="E36" s="218"/>
      <c r="F36" s="217" t="s">
        <v>154</v>
      </c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8"/>
      <c r="U36" s="44"/>
      <c r="V36" s="43"/>
    </row>
    <row r="37" spans="2:26" ht="15" customHeight="1" x14ac:dyDescent="0.15">
      <c r="B37" s="41"/>
      <c r="C37" s="123">
        <f>COUNTA(D37)</f>
        <v>0</v>
      </c>
      <c r="D37" s="207"/>
      <c r="E37" s="208"/>
      <c r="F37" s="209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1"/>
      <c r="U37" s="44"/>
      <c r="V37" s="43"/>
    </row>
    <row r="38" spans="2:26" ht="15" customHeight="1" x14ac:dyDescent="0.15">
      <c r="B38" s="41"/>
      <c r="C38" s="123" t="str">
        <f>IF(D38="","",COUNTA(D$37:D38))</f>
        <v/>
      </c>
      <c r="D38" s="207"/>
      <c r="E38" s="208"/>
      <c r="F38" s="209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1"/>
      <c r="U38" s="44"/>
      <c r="V38" s="43"/>
    </row>
    <row r="39" spans="2:26" ht="15" customHeight="1" x14ac:dyDescent="0.15">
      <c r="B39" s="41"/>
      <c r="C39" s="123" t="str">
        <f>IF(D39="","",COUNTA(D$37:D39))</f>
        <v/>
      </c>
      <c r="D39" s="207"/>
      <c r="E39" s="208"/>
      <c r="F39" s="209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1"/>
      <c r="U39" s="44"/>
      <c r="V39" s="43"/>
    </row>
    <row r="40" spans="2:26" ht="15" customHeight="1" x14ac:dyDescent="0.15">
      <c r="B40" s="41"/>
      <c r="C40" s="123" t="str">
        <f>IF(D40="","",COUNTA(D$37:D40))</f>
        <v/>
      </c>
      <c r="D40" s="207"/>
      <c r="E40" s="208"/>
      <c r="F40" s="209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1"/>
      <c r="U40" s="44"/>
      <c r="V40" s="43"/>
    </row>
    <row r="41" spans="2:26" ht="15" customHeight="1" x14ac:dyDescent="0.15">
      <c r="B41" s="41"/>
      <c r="C41" s="123" t="str">
        <f>IF(D41="","",COUNTA(D$37:D41))</f>
        <v/>
      </c>
      <c r="D41" s="207"/>
      <c r="E41" s="208"/>
      <c r="F41" s="209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1"/>
      <c r="U41" s="44"/>
      <c r="V41" s="43"/>
    </row>
    <row r="42" spans="2:26" ht="15" customHeight="1" x14ac:dyDescent="0.15">
      <c r="B42" s="55"/>
      <c r="C42" s="56" t="s">
        <v>43</v>
      </c>
      <c r="D42" s="212">
        <f>ROUNDDOWN(SUM(D37:E41),-3)</f>
        <v>0</v>
      </c>
      <c r="E42" s="213"/>
      <c r="F42" s="214" t="s">
        <v>44</v>
      </c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6"/>
      <c r="U42" s="57"/>
      <c r="V42" s="43"/>
    </row>
    <row r="43" spans="2:26" ht="6" customHeight="1" x14ac:dyDescent="0.15">
      <c r="B43" s="41"/>
      <c r="C43" s="54"/>
      <c r="D43" s="58"/>
      <c r="E43" s="54"/>
      <c r="F43" s="58"/>
      <c r="G43" s="54"/>
      <c r="H43" s="5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  <c r="V43" s="43"/>
    </row>
    <row r="44" spans="2:26" ht="15" customHeight="1" x14ac:dyDescent="0.15">
      <c r="B44" s="59" t="str">
        <f>'２所要額精算書（別紙１）1'!B22</f>
        <v/>
      </c>
      <c r="C44" s="60" t="s">
        <v>19</v>
      </c>
      <c r="D44" s="58"/>
      <c r="E44" s="54"/>
      <c r="F44" s="58"/>
      <c r="G44" s="54"/>
      <c r="H44" s="54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4"/>
      <c r="V44" s="43"/>
      <c r="Z44" s="61"/>
    </row>
    <row r="45" spans="2:26" ht="8.25" customHeight="1" x14ac:dyDescent="0.15">
      <c r="B45" s="41"/>
      <c r="C45" s="150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4"/>
      <c r="V45" s="43"/>
      <c r="Z45" s="61"/>
    </row>
    <row r="46" spans="2:26" ht="18" customHeight="1" x14ac:dyDescent="0.15">
      <c r="B46" s="41" t="s">
        <v>37</v>
      </c>
      <c r="C46" s="43"/>
      <c r="D46" s="43"/>
      <c r="E46" s="43"/>
      <c r="F46" s="43" t="s">
        <v>0</v>
      </c>
      <c r="G46" s="1"/>
      <c r="H46" s="43" t="s">
        <v>38</v>
      </c>
      <c r="I46" s="1"/>
      <c r="J46" s="43" t="s">
        <v>39</v>
      </c>
      <c r="K46" s="1"/>
      <c r="L46" s="43" t="s">
        <v>40</v>
      </c>
      <c r="M46" s="54" t="s">
        <v>41</v>
      </c>
      <c r="N46" s="43" t="s">
        <v>0</v>
      </c>
      <c r="O46" s="1"/>
      <c r="P46" s="43" t="s">
        <v>38</v>
      </c>
      <c r="Q46" s="1"/>
      <c r="R46" s="43" t="s">
        <v>39</v>
      </c>
      <c r="S46" s="1"/>
      <c r="T46" s="43" t="s">
        <v>40</v>
      </c>
      <c r="U46" s="44"/>
      <c r="V46" s="43"/>
      <c r="Z46" s="61"/>
    </row>
    <row r="47" spans="2:26" ht="6.6" customHeight="1" x14ac:dyDescent="0.15">
      <c r="B47" s="41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54"/>
      <c r="N47" s="43"/>
      <c r="O47" s="43"/>
      <c r="P47" s="43"/>
      <c r="Q47" s="43"/>
      <c r="R47" s="43"/>
      <c r="S47" s="43"/>
      <c r="T47" s="43"/>
      <c r="U47" s="44"/>
      <c r="V47" s="43"/>
    </row>
    <row r="48" spans="2:26" ht="15" customHeight="1" x14ac:dyDescent="0.15">
      <c r="B48" s="41" t="s">
        <v>143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4"/>
      <c r="V48" s="43"/>
    </row>
    <row r="49" spans="2:22" ht="18" customHeight="1" x14ac:dyDescent="0.15">
      <c r="B49" s="41"/>
      <c r="C49" s="197">
        <f>COUNTA(D54:D59)</f>
        <v>0</v>
      </c>
      <c r="D49" s="198"/>
      <c r="E49" s="43" t="s">
        <v>46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4"/>
      <c r="V49" s="43"/>
    </row>
    <row r="50" spans="2:22" ht="6.6" customHeight="1" x14ac:dyDescent="0.15">
      <c r="B50" s="41"/>
      <c r="C50" s="54"/>
      <c r="D50" s="54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4"/>
      <c r="V50" s="43"/>
    </row>
    <row r="51" spans="2:22" ht="15" customHeight="1" x14ac:dyDescent="0.15">
      <c r="B51" s="41" t="s">
        <v>144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43"/>
    </row>
    <row r="52" spans="2:22" ht="18" customHeight="1" x14ac:dyDescent="0.15">
      <c r="B52" s="41"/>
      <c r="C52" s="199" t="s">
        <v>47</v>
      </c>
      <c r="D52" s="199" t="s">
        <v>48</v>
      </c>
      <c r="E52" s="201" t="s">
        <v>49</v>
      </c>
      <c r="F52" s="202"/>
      <c r="G52" s="202"/>
      <c r="H52" s="202"/>
      <c r="I52" s="202"/>
      <c r="J52" s="202"/>
      <c r="K52" s="203"/>
      <c r="L52" s="188" t="s">
        <v>145</v>
      </c>
      <c r="M52" s="189"/>
      <c r="N52" s="189"/>
      <c r="O52" s="189"/>
      <c r="P52" s="189"/>
      <c r="Q52" s="190"/>
      <c r="R52"/>
      <c r="S52"/>
      <c r="T52" s="43"/>
      <c r="U52" s="44"/>
      <c r="V52" s="43"/>
    </row>
    <row r="53" spans="2:22" ht="18" customHeight="1" x14ac:dyDescent="0.15">
      <c r="B53" s="41"/>
      <c r="C53" s="200"/>
      <c r="D53" s="200"/>
      <c r="E53" s="204"/>
      <c r="F53" s="205"/>
      <c r="G53" s="205"/>
      <c r="H53" s="205"/>
      <c r="I53" s="205"/>
      <c r="J53" s="205"/>
      <c r="K53" s="206"/>
      <c r="L53" s="188" t="s">
        <v>50</v>
      </c>
      <c r="M53" s="189"/>
      <c r="N53" s="190"/>
      <c r="O53" s="188" t="s">
        <v>51</v>
      </c>
      <c r="P53" s="189"/>
      <c r="Q53" s="190"/>
      <c r="R53"/>
      <c r="S53"/>
      <c r="T53" s="43"/>
      <c r="U53" s="44"/>
      <c r="V53" s="43"/>
    </row>
    <row r="54" spans="2:22" ht="18" customHeight="1" x14ac:dyDescent="0.15">
      <c r="B54" s="41"/>
      <c r="C54" s="128">
        <f>COUNTA(D54)</f>
        <v>0</v>
      </c>
      <c r="D54" s="124"/>
      <c r="E54" s="125" t="s">
        <v>0</v>
      </c>
      <c r="F54" s="126"/>
      <c r="G54" s="125" t="s">
        <v>38</v>
      </c>
      <c r="H54" s="126"/>
      <c r="I54" s="125" t="s">
        <v>39</v>
      </c>
      <c r="J54" s="126"/>
      <c r="K54" s="125" t="s">
        <v>40</v>
      </c>
      <c r="L54" s="195"/>
      <c r="M54" s="196"/>
      <c r="N54" s="125" t="s">
        <v>52</v>
      </c>
      <c r="O54" s="195"/>
      <c r="P54" s="196"/>
      <c r="Q54" s="125" t="s">
        <v>52</v>
      </c>
      <c r="R54" s="53" t="s">
        <v>53</v>
      </c>
      <c r="S54" s="53">
        <f>L54+O54</f>
        <v>0</v>
      </c>
      <c r="T54" s="43"/>
      <c r="U54" s="44"/>
      <c r="V54" s="43"/>
    </row>
    <row r="55" spans="2:22" ht="18" customHeight="1" x14ac:dyDescent="0.15">
      <c r="B55" s="41"/>
      <c r="C55" s="128" t="str">
        <f>IF(D55="","",COUNTA(D$54:D55))</f>
        <v/>
      </c>
      <c r="D55" s="124"/>
      <c r="E55" s="125" t="s">
        <v>0</v>
      </c>
      <c r="F55" s="126"/>
      <c r="G55" s="125" t="s">
        <v>38</v>
      </c>
      <c r="H55" s="126"/>
      <c r="I55" s="125" t="s">
        <v>39</v>
      </c>
      <c r="J55" s="126"/>
      <c r="K55" s="125" t="s">
        <v>40</v>
      </c>
      <c r="L55" s="195"/>
      <c r="M55" s="196"/>
      <c r="N55" s="125" t="s">
        <v>52</v>
      </c>
      <c r="O55" s="195"/>
      <c r="P55" s="196"/>
      <c r="Q55" s="125" t="s">
        <v>52</v>
      </c>
      <c r="R55" s="53" t="s">
        <v>54</v>
      </c>
      <c r="S55" s="53">
        <f t="shared" ref="S55:S59" si="0">L55+O55</f>
        <v>0</v>
      </c>
      <c r="T55" s="43"/>
      <c r="U55" s="44"/>
      <c r="V55" s="43"/>
    </row>
    <row r="56" spans="2:22" ht="18" customHeight="1" x14ac:dyDescent="0.15">
      <c r="B56" s="41"/>
      <c r="C56" s="128" t="str">
        <f>IF(D56="","",COUNTA(D$54:D56))</f>
        <v/>
      </c>
      <c r="D56" s="124"/>
      <c r="E56" s="125" t="s">
        <v>0</v>
      </c>
      <c r="F56" s="126"/>
      <c r="G56" s="125" t="s">
        <v>38</v>
      </c>
      <c r="H56" s="126"/>
      <c r="I56" s="125" t="s">
        <v>39</v>
      </c>
      <c r="J56" s="126"/>
      <c r="K56" s="125" t="s">
        <v>40</v>
      </c>
      <c r="L56" s="195"/>
      <c r="M56" s="196"/>
      <c r="N56" s="125" t="s">
        <v>52</v>
      </c>
      <c r="O56" s="195"/>
      <c r="P56" s="196"/>
      <c r="Q56" s="125" t="s">
        <v>52</v>
      </c>
      <c r="R56" s="53" t="s">
        <v>54</v>
      </c>
      <c r="S56" s="53">
        <f t="shared" si="0"/>
        <v>0</v>
      </c>
      <c r="T56" s="43"/>
      <c r="U56" s="44"/>
      <c r="V56" s="43"/>
    </row>
    <row r="57" spans="2:22" ht="18" customHeight="1" x14ac:dyDescent="0.15">
      <c r="B57" s="41"/>
      <c r="C57" s="128" t="str">
        <f>IF(D57="","",COUNTA(D$54:D57))</f>
        <v/>
      </c>
      <c r="D57" s="124"/>
      <c r="E57" s="125" t="s">
        <v>0</v>
      </c>
      <c r="F57" s="126"/>
      <c r="G57" s="125" t="s">
        <v>38</v>
      </c>
      <c r="H57" s="126"/>
      <c r="I57" s="125" t="s">
        <v>39</v>
      </c>
      <c r="J57" s="126"/>
      <c r="K57" s="125" t="s">
        <v>40</v>
      </c>
      <c r="L57" s="195"/>
      <c r="M57" s="196"/>
      <c r="N57" s="125" t="s">
        <v>52</v>
      </c>
      <c r="O57" s="195"/>
      <c r="P57" s="196"/>
      <c r="Q57" s="125" t="s">
        <v>52</v>
      </c>
      <c r="R57" s="53" t="s">
        <v>54</v>
      </c>
      <c r="S57" s="53">
        <f t="shared" si="0"/>
        <v>0</v>
      </c>
      <c r="T57" s="43"/>
      <c r="U57" s="44"/>
      <c r="V57" s="43"/>
    </row>
    <row r="58" spans="2:22" ht="18" customHeight="1" x14ac:dyDescent="0.15">
      <c r="B58" s="41"/>
      <c r="C58" s="128" t="str">
        <f>IF(D58="","",COUNTA(D$54:D58))</f>
        <v/>
      </c>
      <c r="D58" s="124"/>
      <c r="E58" s="125" t="s">
        <v>0</v>
      </c>
      <c r="F58" s="126"/>
      <c r="G58" s="125" t="s">
        <v>38</v>
      </c>
      <c r="H58" s="126"/>
      <c r="I58" s="125" t="s">
        <v>39</v>
      </c>
      <c r="J58" s="126"/>
      <c r="K58" s="125" t="s">
        <v>40</v>
      </c>
      <c r="L58" s="195"/>
      <c r="M58" s="196"/>
      <c r="N58" s="125" t="s">
        <v>52</v>
      </c>
      <c r="O58" s="195"/>
      <c r="P58" s="196"/>
      <c r="Q58" s="125" t="s">
        <v>52</v>
      </c>
      <c r="R58" s="53" t="s">
        <v>54</v>
      </c>
      <c r="S58" s="53">
        <f t="shared" si="0"/>
        <v>0</v>
      </c>
      <c r="T58" s="43"/>
      <c r="U58" s="44"/>
      <c r="V58" s="43"/>
    </row>
    <row r="59" spans="2:22" ht="18" customHeight="1" x14ac:dyDescent="0.15">
      <c r="B59" s="41"/>
      <c r="C59" s="128" t="str">
        <f>IF(D59="","",COUNTA(D$54:D59))</f>
        <v/>
      </c>
      <c r="D59" s="124"/>
      <c r="E59" s="125" t="s">
        <v>0</v>
      </c>
      <c r="F59" s="127"/>
      <c r="G59" s="125" t="s">
        <v>38</v>
      </c>
      <c r="H59" s="127"/>
      <c r="I59" s="125" t="s">
        <v>39</v>
      </c>
      <c r="J59" s="127"/>
      <c r="K59" s="125" t="s">
        <v>40</v>
      </c>
      <c r="L59" s="195"/>
      <c r="M59" s="196"/>
      <c r="N59" s="125" t="s">
        <v>52</v>
      </c>
      <c r="O59" s="195"/>
      <c r="P59" s="196"/>
      <c r="Q59" s="125" t="s">
        <v>52</v>
      </c>
      <c r="R59" s="53" t="s">
        <v>54</v>
      </c>
      <c r="S59" s="53">
        <f t="shared" si="0"/>
        <v>0</v>
      </c>
      <c r="T59" s="43"/>
      <c r="U59" s="44"/>
      <c r="V59" s="43"/>
    </row>
    <row r="60" spans="2:22" ht="18" customHeight="1" x14ac:dyDescent="0.15">
      <c r="B60" s="41"/>
      <c r="C60" s="188" t="s">
        <v>53</v>
      </c>
      <c r="D60" s="189"/>
      <c r="E60" s="189"/>
      <c r="F60" s="189"/>
      <c r="G60" s="189"/>
      <c r="H60" s="189"/>
      <c r="I60" s="189"/>
      <c r="J60" s="189"/>
      <c r="K60" s="190"/>
      <c r="L60" s="191">
        <f>SUM(L54:M59)</f>
        <v>0</v>
      </c>
      <c r="M60" s="192"/>
      <c r="N60" s="42" t="s">
        <v>52</v>
      </c>
      <c r="O60" s="193">
        <f>SUM(O54:P59)</f>
        <v>0</v>
      </c>
      <c r="P60" s="194"/>
      <c r="Q60" s="42" t="s">
        <v>52</v>
      </c>
      <c r="R60"/>
      <c r="S60"/>
      <c r="T60" s="43"/>
      <c r="U60" s="44"/>
      <c r="V60" s="43"/>
    </row>
    <row r="61" spans="2:22" ht="18" customHeight="1" x14ac:dyDescent="0.15">
      <c r="B61" s="46"/>
      <c r="C61" s="47" t="s">
        <v>55</v>
      </c>
      <c r="D61" s="48"/>
      <c r="E61" s="48"/>
      <c r="F61" s="48"/>
      <c r="G61" s="48"/>
      <c r="H61" s="48"/>
      <c r="I61" s="48"/>
      <c r="J61" s="48"/>
      <c r="K61" s="48"/>
      <c r="L61" s="49"/>
      <c r="M61" s="49"/>
      <c r="N61" s="48"/>
      <c r="O61" s="50"/>
      <c r="P61" s="50"/>
      <c r="Q61" s="48"/>
      <c r="R61" s="50"/>
      <c r="S61" s="50"/>
      <c r="T61" s="51"/>
      <c r="U61" s="52"/>
      <c r="V61" s="43"/>
    </row>
  </sheetData>
  <sheetProtection algorithmName="SHA-512" hashValue="MeGHhoSq9uIkD+AlqmNtY5efeaWI9l0D6Axw43xkteKCWaTFSPrtd9wWU+4hutoB84k3VgvDBLm0dDBh4aYl3Q==" saltValue="LCqQ5sRU0fwtffV2xiR/kg==" spinCount="100000" sheet="1" objects="1" scenarios="1"/>
  <mergeCells count="59">
    <mergeCell ref="F8:J8"/>
    <mergeCell ref="K8:U8"/>
    <mergeCell ref="A4:V4"/>
    <mergeCell ref="F6:J6"/>
    <mergeCell ref="K6:U6"/>
    <mergeCell ref="F7:J7"/>
    <mergeCell ref="K7:U7"/>
    <mergeCell ref="J10:L10"/>
    <mergeCell ref="J11:L11"/>
    <mergeCell ref="D24:E24"/>
    <mergeCell ref="F24:T24"/>
    <mergeCell ref="D25:E25"/>
    <mergeCell ref="F25:T25"/>
    <mergeCell ref="D26:E26"/>
    <mergeCell ref="F26:T26"/>
    <mergeCell ref="D27:E27"/>
    <mergeCell ref="F27:T27"/>
    <mergeCell ref="D28:E28"/>
    <mergeCell ref="F28:T28"/>
    <mergeCell ref="D29:E29"/>
    <mergeCell ref="F29:T29"/>
    <mergeCell ref="D30:E30"/>
    <mergeCell ref="F30:T30"/>
    <mergeCell ref="D36:E36"/>
    <mergeCell ref="F36:T36"/>
    <mergeCell ref="D37:E37"/>
    <mergeCell ref="F37:T37"/>
    <mergeCell ref="D38:E38"/>
    <mergeCell ref="F38:T38"/>
    <mergeCell ref="D39:E39"/>
    <mergeCell ref="F39:T39"/>
    <mergeCell ref="D40:E40"/>
    <mergeCell ref="F40:T40"/>
    <mergeCell ref="D41:E41"/>
    <mergeCell ref="F41:T41"/>
    <mergeCell ref="D42:E42"/>
    <mergeCell ref="F42:T42"/>
    <mergeCell ref="C49:D49"/>
    <mergeCell ref="C52:C53"/>
    <mergeCell ref="D52:D53"/>
    <mergeCell ref="E52:K53"/>
    <mergeCell ref="L52:Q52"/>
    <mergeCell ref="L53:N53"/>
    <mergeCell ref="O53:Q53"/>
    <mergeCell ref="L54:M54"/>
    <mergeCell ref="O54:P54"/>
    <mergeCell ref="L55:M55"/>
    <mergeCell ref="O55:P55"/>
    <mergeCell ref="L56:M56"/>
    <mergeCell ref="O56:P56"/>
    <mergeCell ref="C60:K60"/>
    <mergeCell ref="L60:M60"/>
    <mergeCell ref="O60:P60"/>
    <mergeCell ref="L57:M57"/>
    <mergeCell ref="O57:P57"/>
    <mergeCell ref="L58:M58"/>
    <mergeCell ref="O58:P58"/>
    <mergeCell ref="L59:M59"/>
    <mergeCell ref="O59:P59"/>
  </mergeCells>
  <phoneticPr fontId="1"/>
  <conditionalFormatting sqref="S54:S59">
    <cfRule type="cellIs" dxfId="4" priority="1" operator="greaterThan">
      <formula>30</formula>
    </cfRule>
  </conditionalFormatting>
  <dataValidations count="1">
    <dataValidation type="list" allowBlank="1" showInputMessage="1" showErrorMessage="1" sqref="J10:J11" xr:uid="{C8FFC180-C582-4954-8638-09C7BF993B5D}">
      <formula1>$AH$3:$AH$4</formula1>
    </dataValidation>
  </dataValidations>
  <pageMargins left="0.70866141732283472" right="0.39370078740157483" top="0.56000000000000005" bottom="0.46" header="0.31496062992125984" footer="0.31496062992125984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9EFE5-8901-4875-98D7-EC3EECE5C3A1}">
  <sheetPr>
    <tabColor rgb="FFFFF4C5"/>
  </sheetPr>
  <dimension ref="A1:DV84"/>
  <sheetViews>
    <sheetView showZeros="0" view="pageBreakPreview" topLeftCell="A8" zoomScale="85" zoomScaleNormal="100" zoomScaleSheetLayoutView="85" workbookViewId="0">
      <selection activeCell="D42" sqref="D42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6" style="45" customWidth="1"/>
    <col min="5" max="5" width="4.25" style="45" customWidth="1"/>
    <col min="6" max="7" width="4.75" style="45" customWidth="1"/>
    <col min="8" max="8" width="2.75" style="45" customWidth="1"/>
    <col min="9" max="9" width="4.875" style="45" customWidth="1"/>
    <col min="10" max="12" width="3.875" style="45" customWidth="1"/>
    <col min="13" max="13" width="2.125" style="45" customWidth="1"/>
    <col min="14" max="15" width="4.75" style="45" customWidth="1"/>
    <col min="16" max="16" width="2.375" style="45" customWidth="1"/>
    <col min="17" max="20" width="3.875" style="45" customWidth="1"/>
    <col min="21" max="21" width="6" style="45"/>
    <col min="22" max="22" width="4.875" style="45" customWidth="1"/>
    <col min="23" max="23" width="2.75" style="45" customWidth="1"/>
    <col min="24" max="24" width="2.875" style="45" customWidth="1"/>
    <col min="25" max="25" width="3.125" style="45" customWidth="1"/>
    <col min="26" max="26" width="2.375" style="45" customWidth="1"/>
    <col min="27" max="32" width="6" style="45"/>
    <col min="33" max="33" width="5.375" style="45" customWidth="1"/>
    <col min="34" max="34" width="6" style="45" hidden="1" customWidth="1"/>
    <col min="35" max="16384" width="6" style="45"/>
  </cols>
  <sheetData>
    <row r="1" spans="1:126" s="78" customFormat="1" ht="61.9" customHeight="1" x14ac:dyDescent="0.15"/>
    <row r="2" spans="1:126" ht="15" customHeight="1" x14ac:dyDescent="0.15">
      <c r="A2" s="79" t="s">
        <v>29</v>
      </c>
      <c r="AH2" s="81" t="s">
        <v>56</v>
      </c>
    </row>
    <row r="3" spans="1:126" ht="9" customHeight="1" x14ac:dyDescent="0.15">
      <c r="C3" s="65"/>
      <c r="D3" s="66"/>
      <c r="E3" s="65"/>
      <c r="F3" s="66"/>
      <c r="G3" s="65"/>
      <c r="H3" s="65"/>
      <c r="AH3" s="81"/>
    </row>
    <row r="4" spans="1:126" ht="6" customHeight="1" x14ac:dyDescent="0.15">
      <c r="B4" s="67"/>
      <c r="C4" s="68"/>
      <c r="D4" s="68"/>
      <c r="E4" s="68"/>
      <c r="F4" s="68"/>
      <c r="G4" s="68"/>
      <c r="H4" s="68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/>
      <c r="Y4" s="43"/>
    </row>
    <row r="5" spans="1:126" ht="15" customHeight="1" x14ac:dyDescent="0.15">
      <c r="B5" s="71" t="s">
        <v>22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4"/>
      <c r="Y5" s="43"/>
    </row>
    <row r="6" spans="1:126" ht="9" customHeight="1" x14ac:dyDescent="0.1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57"/>
      <c r="Y6" s="43"/>
    </row>
    <row r="7" spans="1:126" ht="15" customHeight="1" x14ac:dyDescent="0.15">
      <c r="B7" s="75" t="str">
        <f>'２所要額精算書（別紙１）1'!B30</f>
        <v/>
      </c>
      <c r="C7" s="143" t="s">
        <v>57</v>
      </c>
      <c r="D7" s="58"/>
      <c r="E7" s="54"/>
      <c r="F7" s="58"/>
      <c r="G7" s="54"/>
      <c r="H7" s="5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4"/>
      <c r="Y7" s="43"/>
    </row>
    <row r="8" spans="1:126" ht="9" customHeight="1" x14ac:dyDescent="0.15">
      <c r="B8" s="41"/>
      <c r="C8" s="151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4"/>
      <c r="Y8" s="43"/>
    </row>
    <row r="9" spans="1:126" s="82" customFormat="1" ht="22.5" customHeight="1" x14ac:dyDescent="0.15">
      <c r="B9" s="138" t="s">
        <v>58</v>
      </c>
      <c r="C9" s="139"/>
      <c r="D9" s="139"/>
      <c r="E9" s="139"/>
      <c r="F9" s="139"/>
      <c r="G9" s="131" t="s">
        <v>0</v>
      </c>
      <c r="H9" s="132"/>
      <c r="I9" s="131" t="s">
        <v>38</v>
      </c>
      <c r="J9" s="132"/>
      <c r="K9" s="131" t="s">
        <v>39</v>
      </c>
      <c r="L9" s="132"/>
      <c r="M9" s="131" t="s">
        <v>40</v>
      </c>
      <c r="N9" s="131" t="s">
        <v>41</v>
      </c>
      <c r="O9" s="131" t="s">
        <v>0</v>
      </c>
      <c r="P9" s="132"/>
      <c r="Q9" s="131" t="s">
        <v>38</v>
      </c>
      <c r="R9" s="132"/>
      <c r="S9" s="131" t="s">
        <v>39</v>
      </c>
      <c r="T9" s="132"/>
      <c r="U9" s="131" t="s">
        <v>40</v>
      </c>
      <c r="V9" s="133"/>
      <c r="W9" s="133"/>
      <c r="X9" s="134"/>
      <c r="DV9" s="82" t="s">
        <v>59</v>
      </c>
    </row>
    <row r="10" spans="1:126" s="82" customFormat="1" ht="22.5" customHeight="1" x14ac:dyDescent="0.15">
      <c r="B10" s="140" t="s">
        <v>146</v>
      </c>
      <c r="C10" s="139"/>
      <c r="D10" s="141"/>
      <c r="E10" s="141"/>
      <c r="F10" s="141"/>
      <c r="G10" s="135"/>
      <c r="H10" s="135"/>
      <c r="I10" s="135"/>
      <c r="J10" s="135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5"/>
      <c r="X10" s="137"/>
      <c r="DV10" s="82" t="s">
        <v>60</v>
      </c>
    </row>
    <row r="11" spans="1:126" s="82" customFormat="1" ht="22.5" customHeight="1" x14ac:dyDescent="0.15">
      <c r="B11" s="140" t="s">
        <v>61</v>
      </c>
      <c r="C11" s="142"/>
      <c r="D11" s="139" t="s">
        <v>147</v>
      </c>
      <c r="E11" s="141"/>
      <c r="F11" s="141"/>
      <c r="G11" s="135"/>
      <c r="H11" s="135"/>
      <c r="I11" s="135"/>
      <c r="J11" s="135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5"/>
      <c r="X11" s="137"/>
      <c r="DV11" s="82" t="s">
        <v>0</v>
      </c>
    </row>
    <row r="12" spans="1:126" s="82" customFormat="1" ht="22.5" customHeight="1" x14ac:dyDescent="0.15">
      <c r="B12" s="138"/>
      <c r="C12" s="142"/>
      <c r="D12" s="139" t="s">
        <v>148</v>
      </c>
      <c r="E12" s="139"/>
      <c r="F12" s="139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6"/>
      <c r="T12" s="136"/>
      <c r="U12" s="136"/>
      <c r="V12" s="136"/>
      <c r="W12" s="136"/>
      <c r="X12" s="134"/>
    </row>
    <row r="13" spans="1:126" s="82" customFormat="1" ht="22.5" customHeight="1" x14ac:dyDescent="0.15">
      <c r="B13" s="138" t="s">
        <v>149</v>
      </c>
      <c r="C13" s="139"/>
      <c r="D13" s="139"/>
      <c r="E13" s="139"/>
      <c r="F13" s="139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6"/>
      <c r="T13" s="136"/>
      <c r="U13" s="136"/>
      <c r="V13" s="136"/>
      <c r="W13" s="136"/>
      <c r="X13" s="134"/>
    </row>
    <row r="14" spans="1:126" s="82" customFormat="1" ht="22.5" customHeight="1" x14ac:dyDescent="0.15">
      <c r="B14" s="138" t="s">
        <v>62</v>
      </c>
      <c r="C14" s="139"/>
      <c r="D14" s="139"/>
      <c r="E14" s="141"/>
      <c r="F14" s="141"/>
      <c r="G14" s="131" t="s">
        <v>0</v>
      </c>
      <c r="H14" s="132"/>
      <c r="I14" s="131" t="s">
        <v>38</v>
      </c>
      <c r="J14" s="132"/>
      <c r="K14" s="131" t="s">
        <v>39</v>
      </c>
      <c r="L14" s="132"/>
      <c r="M14" s="131" t="s">
        <v>40</v>
      </c>
      <c r="N14" s="131" t="s">
        <v>41</v>
      </c>
      <c r="O14" s="130" t="s">
        <v>0</v>
      </c>
      <c r="P14" s="132"/>
      <c r="Q14" s="131" t="s">
        <v>38</v>
      </c>
      <c r="R14" s="132"/>
      <c r="S14" s="131" t="s">
        <v>39</v>
      </c>
      <c r="T14" s="132"/>
      <c r="U14" s="131" t="s">
        <v>40</v>
      </c>
      <c r="V14" s="133"/>
      <c r="W14" s="133"/>
      <c r="X14" s="134"/>
    </row>
    <row r="15" spans="1:126" ht="9" customHeight="1" x14ac:dyDescent="0.15">
      <c r="B15" s="7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X15" s="83"/>
      <c r="Y15" s="43"/>
    </row>
    <row r="16" spans="1:126" ht="15" customHeight="1" x14ac:dyDescent="0.15">
      <c r="B16" s="59" t="str">
        <f>'２所要額精算書（別紙１）1'!B34</f>
        <v/>
      </c>
      <c r="C16" s="60" t="s">
        <v>165</v>
      </c>
      <c r="D16" s="58"/>
      <c r="E16" s="54"/>
      <c r="F16" s="58"/>
      <c r="G16" s="54"/>
      <c r="H16" s="5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X16" s="83"/>
      <c r="Y16" s="43"/>
    </row>
    <row r="17" spans="2:30" ht="7.5" customHeight="1" x14ac:dyDescent="0.15">
      <c r="B17" s="41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7"/>
      <c r="Y17" s="43"/>
    </row>
    <row r="18" spans="2:30" ht="18" customHeight="1" x14ac:dyDescent="0.15">
      <c r="B18" s="41" t="s">
        <v>37</v>
      </c>
      <c r="C18" s="43"/>
      <c r="D18" s="43"/>
      <c r="E18" s="43"/>
      <c r="G18" s="43" t="s">
        <v>0</v>
      </c>
      <c r="H18" s="1"/>
      <c r="I18" s="43" t="s">
        <v>38</v>
      </c>
      <c r="J18" s="1"/>
      <c r="K18" s="43" t="s">
        <v>39</v>
      </c>
      <c r="L18" s="1"/>
      <c r="M18" s="43" t="s">
        <v>40</v>
      </c>
      <c r="N18" s="54" t="s">
        <v>41</v>
      </c>
      <c r="O18" s="54" t="s">
        <v>0</v>
      </c>
      <c r="P18" s="1"/>
      <c r="Q18" s="43" t="s">
        <v>38</v>
      </c>
      <c r="R18" s="1"/>
      <c r="S18" s="43" t="s">
        <v>39</v>
      </c>
      <c r="T18" s="1"/>
      <c r="U18" s="43" t="s">
        <v>40</v>
      </c>
      <c r="X18" s="83"/>
      <c r="Y18" s="43"/>
    </row>
    <row r="19" spans="2:30" ht="15" customHeight="1" x14ac:dyDescent="0.15">
      <c r="B19" s="41" t="s">
        <v>150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3"/>
    </row>
    <row r="20" spans="2:30" ht="15" customHeight="1" x14ac:dyDescent="0.15">
      <c r="B20" s="41"/>
      <c r="C20" s="197">
        <f>COUNTA(D23:D27)</f>
        <v>0</v>
      </c>
      <c r="D20" s="198"/>
      <c r="E20" s="41" t="s">
        <v>46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3"/>
    </row>
    <row r="21" spans="2:30" ht="15" customHeight="1" x14ac:dyDescent="0.15">
      <c r="B21" s="41" t="s">
        <v>151</v>
      </c>
      <c r="C21" s="54"/>
      <c r="D21" s="54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3"/>
    </row>
    <row r="22" spans="2:30" ht="27.6" customHeight="1" x14ac:dyDescent="0.15">
      <c r="B22" s="41"/>
      <c r="C22" s="125" t="s">
        <v>47</v>
      </c>
      <c r="D22" s="125" t="s">
        <v>48</v>
      </c>
      <c r="E22" s="256" t="s">
        <v>49</v>
      </c>
      <c r="F22" s="256"/>
      <c r="G22" s="256"/>
      <c r="H22" s="256"/>
      <c r="I22" s="256"/>
      <c r="J22" s="256"/>
      <c r="K22" s="257"/>
      <c r="L22" s="257" t="s">
        <v>63</v>
      </c>
      <c r="M22" s="258"/>
      <c r="N22" s="258"/>
      <c r="O22" s="258"/>
      <c r="P22" s="258"/>
      <c r="Q22" s="258"/>
      <c r="R22" s="259"/>
      <c r="S22" s="260" t="s">
        <v>64</v>
      </c>
      <c r="T22" s="261"/>
      <c r="U22" s="262" t="s">
        <v>152</v>
      </c>
      <c r="V22" s="263"/>
      <c r="W22" s="264"/>
      <c r="X22" s="44"/>
      <c r="Y22" s="43"/>
      <c r="AD22" s="61"/>
    </row>
    <row r="23" spans="2:30" ht="15" customHeight="1" x14ac:dyDescent="0.15">
      <c r="B23" s="41"/>
      <c r="C23" s="123">
        <f>COUNTA(D23)</f>
        <v>0</v>
      </c>
      <c r="D23" s="145"/>
      <c r="E23" s="145"/>
      <c r="F23" s="127"/>
      <c r="G23" s="125" t="s">
        <v>38</v>
      </c>
      <c r="H23" s="127"/>
      <c r="I23" s="125" t="s">
        <v>39</v>
      </c>
      <c r="J23" s="127"/>
      <c r="K23" s="144" t="s">
        <v>40</v>
      </c>
      <c r="L23" s="146" t="s">
        <v>0</v>
      </c>
      <c r="M23" s="127"/>
      <c r="N23" s="125" t="s">
        <v>38</v>
      </c>
      <c r="O23" s="127"/>
      <c r="P23" s="125" t="s">
        <v>39</v>
      </c>
      <c r="Q23" s="127"/>
      <c r="R23" s="144" t="s">
        <v>40</v>
      </c>
      <c r="S23" s="147"/>
      <c r="T23" s="148" t="s">
        <v>66</v>
      </c>
      <c r="U23" s="253"/>
      <c r="V23" s="254"/>
      <c r="W23" s="255"/>
      <c r="X23" s="44"/>
      <c r="Y23" s="43"/>
      <c r="AD23" s="61"/>
    </row>
    <row r="24" spans="2:30" ht="15" customHeight="1" x14ac:dyDescent="0.15">
      <c r="B24" s="41"/>
      <c r="C24" s="123" t="str">
        <f>IF(D24="","",COUNTA(D$23:D24))</f>
        <v/>
      </c>
      <c r="D24" s="145"/>
      <c r="E24" s="145"/>
      <c r="F24" s="127"/>
      <c r="G24" s="125" t="s">
        <v>38</v>
      </c>
      <c r="H24" s="127"/>
      <c r="I24" s="125" t="s">
        <v>39</v>
      </c>
      <c r="J24" s="127"/>
      <c r="K24" s="144" t="s">
        <v>40</v>
      </c>
      <c r="L24" s="146" t="s">
        <v>0</v>
      </c>
      <c r="M24" s="127"/>
      <c r="N24" s="125" t="s">
        <v>38</v>
      </c>
      <c r="O24" s="127"/>
      <c r="P24" s="125" t="s">
        <v>39</v>
      </c>
      <c r="Q24" s="127"/>
      <c r="R24" s="144" t="s">
        <v>40</v>
      </c>
      <c r="S24" s="147"/>
      <c r="T24" s="148" t="s">
        <v>66</v>
      </c>
      <c r="U24" s="253"/>
      <c r="V24" s="254"/>
      <c r="W24" s="255"/>
      <c r="X24" s="44"/>
      <c r="Y24" s="43"/>
      <c r="AD24" s="61" t="s">
        <v>65</v>
      </c>
    </row>
    <row r="25" spans="2:30" ht="15" customHeight="1" x14ac:dyDescent="0.15">
      <c r="B25" s="41"/>
      <c r="C25" s="123" t="str">
        <f>IF(D25="","",COUNTA(D$23:D25))</f>
        <v/>
      </c>
      <c r="D25" s="145"/>
      <c r="E25" s="145"/>
      <c r="F25" s="127"/>
      <c r="G25" s="125" t="s">
        <v>38</v>
      </c>
      <c r="H25" s="127"/>
      <c r="I25" s="125" t="s">
        <v>39</v>
      </c>
      <c r="J25" s="127"/>
      <c r="K25" s="144" t="s">
        <v>40</v>
      </c>
      <c r="L25" s="146" t="s">
        <v>0</v>
      </c>
      <c r="M25" s="127"/>
      <c r="N25" s="125" t="s">
        <v>38</v>
      </c>
      <c r="O25" s="127"/>
      <c r="P25" s="125" t="s">
        <v>39</v>
      </c>
      <c r="Q25" s="127"/>
      <c r="R25" s="144" t="s">
        <v>40</v>
      </c>
      <c r="S25" s="147"/>
      <c r="T25" s="148" t="s">
        <v>66</v>
      </c>
      <c r="U25" s="253"/>
      <c r="V25" s="254"/>
      <c r="W25" s="255"/>
      <c r="X25" s="44"/>
      <c r="Y25" s="43"/>
      <c r="AD25" s="61" t="s">
        <v>158</v>
      </c>
    </row>
    <row r="26" spans="2:30" ht="15" customHeight="1" x14ac:dyDescent="0.15">
      <c r="B26" s="41"/>
      <c r="C26" s="123" t="str">
        <f>IF(D26="","",COUNTA(D$23:D26))</f>
        <v/>
      </c>
      <c r="D26" s="145"/>
      <c r="E26" s="145"/>
      <c r="F26" s="127"/>
      <c r="G26" s="125" t="s">
        <v>38</v>
      </c>
      <c r="H26" s="127"/>
      <c r="I26" s="125" t="s">
        <v>39</v>
      </c>
      <c r="J26" s="127"/>
      <c r="K26" s="144" t="s">
        <v>40</v>
      </c>
      <c r="L26" s="146" t="s">
        <v>0</v>
      </c>
      <c r="M26" s="127"/>
      <c r="N26" s="125" t="s">
        <v>38</v>
      </c>
      <c r="O26" s="127"/>
      <c r="P26" s="125" t="s">
        <v>39</v>
      </c>
      <c r="Q26" s="127"/>
      <c r="R26" s="144" t="s">
        <v>40</v>
      </c>
      <c r="S26" s="147"/>
      <c r="T26" s="148" t="s">
        <v>66</v>
      </c>
      <c r="U26" s="253"/>
      <c r="V26" s="254"/>
      <c r="W26" s="255"/>
      <c r="X26" s="44"/>
      <c r="Y26" s="43"/>
    </row>
    <row r="27" spans="2:30" ht="15" customHeight="1" x14ac:dyDescent="0.15">
      <c r="B27" s="41"/>
      <c r="C27" s="123" t="str">
        <f>IF(D27="","",COUNTA(D$23:D27))</f>
        <v/>
      </c>
      <c r="D27" s="145"/>
      <c r="E27" s="145"/>
      <c r="F27" s="127"/>
      <c r="G27" s="125" t="s">
        <v>38</v>
      </c>
      <c r="H27" s="127"/>
      <c r="I27" s="125" t="s">
        <v>39</v>
      </c>
      <c r="J27" s="127"/>
      <c r="K27" s="144" t="s">
        <v>40</v>
      </c>
      <c r="L27" s="146" t="s">
        <v>0</v>
      </c>
      <c r="M27" s="127"/>
      <c r="N27" s="125" t="s">
        <v>38</v>
      </c>
      <c r="O27" s="127"/>
      <c r="P27" s="125" t="s">
        <v>39</v>
      </c>
      <c r="Q27" s="127"/>
      <c r="R27" s="144" t="s">
        <v>40</v>
      </c>
      <c r="S27" s="147"/>
      <c r="T27" s="148" t="s">
        <v>66</v>
      </c>
      <c r="U27" s="253"/>
      <c r="V27" s="254"/>
      <c r="W27" s="255"/>
      <c r="X27" s="44"/>
      <c r="Y27" s="43"/>
    </row>
    <row r="28" spans="2:30" ht="15" customHeight="1" x14ac:dyDescent="0.15">
      <c r="B28" s="41"/>
      <c r="C28" s="188" t="s">
        <v>53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90"/>
      <c r="S28" s="84">
        <f>SUM(S23:T27)</f>
        <v>0</v>
      </c>
      <c r="T28" s="129" t="s">
        <v>66</v>
      </c>
      <c r="U28" s="265">
        <f>SUM(U23:W27)</f>
        <v>0</v>
      </c>
      <c r="V28" s="266"/>
      <c r="W28" s="267"/>
      <c r="X28" s="44"/>
      <c r="Y28" s="43"/>
    </row>
    <row r="29" spans="2:30" ht="15" customHeight="1" x14ac:dyDescent="0.15">
      <c r="B29" s="41"/>
      <c r="C29" s="85" t="s">
        <v>67</v>
      </c>
      <c r="D29" s="54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4"/>
      <c r="Y29" s="43"/>
    </row>
    <row r="30" spans="2:30" ht="15" customHeight="1" x14ac:dyDescent="0.15">
      <c r="B30" s="55"/>
      <c r="C30" s="73"/>
      <c r="D30" s="86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57"/>
      <c r="Y30" s="43"/>
    </row>
    <row r="31" spans="2:30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3"/>
    </row>
    <row r="32" spans="2:30" ht="15" customHeight="1" x14ac:dyDescent="0.15">
      <c r="B32" s="75" t="str">
        <f>'２所要額精算書（別紙１）1'!B44</f>
        <v/>
      </c>
      <c r="C32" s="60" t="s">
        <v>68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3"/>
    </row>
    <row r="33" spans="2:25" ht="8.25" customHeight="1" x14ac:dyDescent="0.15">
      <c r="B33" s="41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7"/>
      <c r="Y33" s="43"/>
    </row>
    <row r="34" spans="2:25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X34" s="44"/>
      <c r="Y34" s="43"/>
    </row>
    <row r="35" spans="2:25" ht="18" customHeight="1" x14ac:dyDescent="0.15">
      <c r="B35" s="41"/>
      <c r="C35" s="89"/>
      <c r="D35" s="43" t="s">
        <v>114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54"/>
      <c r="U35" s="43"/>
      <c r="V35" s="43"/>
      <c r="W35" s="43"/>
      <c r="X35" s="44"/>
      <c r="Y35" s="43"/>
    </row>
    <row r="36" spans="2:25" ht="15" customHeight="1" x14ac:dyDescent="0.15">
      <c r="B36" s="41" t="s">
        <v>115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4"/>
      <c r="Y36" s="43"/>
    </row>
    <row r="37" spans="2:25" ht="6" customHeight="1" x14ac:dyDescent="0.15">
      <c r="B37" s="4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4"/>
      <c r="Y37" s="43"/>
    </row>
    <row r="38" spans="2:25" ht="18" customHeight="1" x14ac:dyDescent="0.15">
      <c r="B38" s="41"/>
      <c r="C38" s="89"/>
      <c r="D38" s="43" t="s">
        <v>69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4"/>
      <c r="Y38" s="43"/>
    </row>
    <row r="39" spans="2:25" ht="18" customHeight="1" x14ac:dyDescent="0.15">
      <c r="B39" s="41"/>
      <c r="C39" s="89"/>
      <c r="D39" s="43" t="s">
        <v>70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4"/>
      <c r="Y39" s="43"/>
    </row>
    <row r="40" spans="2:25" ht="18" customHeight="1" x14ac:dyDescent="0.15">
      <c r="B40" s="41"/>
      <c r="C40" s="89"/>
      <c r="D40" s="43" t="s">
        <v>71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4"/>
      <c r="Y40" s="43"/>
    </row>
    <row r="41" spans="2:25" ht="18" customHeight="1" x14ac:dyDescent="0.15">
      <c r="B41" s="41"/>
      <c r="C41" s="89"/>
      <c r="D41" s="43" t="s">
        <v>167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43"/>
    </row>
    <row r="42" spans="2:25" ht="6.6" customHeight="1" x14ac:dyDescent="0.15">
      <c r="B42" s="41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4"/>
      <c r="Y42" s="43"/>
    </row>
    <row r="43" spans="2:25" ht="15" customHeight="1" x14ac:dyDescent="0.15">
      <c r="B43" s="41" t="s">
        <v>153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43"/>
    </row>
    <row r="44" spans="2:25" ht="15" customHeight="1" x14ac:dyDescent="0.15">
      <c r="B44" s="41"/>
      <c r="C44" s="62" t="s">
        <v>42</v>
      </c>
      <c r="D44" s="252" t="s">
        <v>141</v>
      </c>
      <c r="E44" s="252"/>
      <c r="F44" s="217" t="s">
        <v>154</v>
      </c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8"/>
      <c r="X44" s="44"/>
      <c r="Y44" s="43"/>
    </row>
    <row r="45" spans="2:25" ht="15" customHeight="1" x14ac:dyDescent="0.15">
      <c r="B45" s="41"/>
      <c r="C45" s="123">
        <f>COUNTA(D45)</f>
        <v>0</v>
      </c>
      <c r="D45" s="248"/>
      <c r="E45" s="248"/>
      <c r="F45" s="249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1"/>
      <c r="X45" s="44"/>
      <c r="Y45" s="43"/>
    </row>
    <row r="46" spans="2:25" ht="15" customHeight="1" x14ac:dyDescent="0.15">
      <c r="B46" s="41"/>
      <c r="C46" s="123" t="str">
        <f>IF(D46="","",COUNTA(D$23:D46))</f>
        <v/>
      </c>
      <c r="D46" s="248"/>
      <c r="E46" s="248"/>
      <c r="F46" s="249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1"/>
      <c r="X46" s="44"/>
      <c r="Y46" s="43"/>
    </row>
    <row r="47" spans="2:25" ht="15" customHeight="1" x14ac:dyDescent="0.15">
      <c r="B47" s="41"/>
      <c r="C47" s="123" t="str">
        <f>IF(D47="","",COUNTA(D$23:D47))</f>
        <v/>
      </c>
      <c r="D47" s="248"/>
      <c r="E47" s="248"/>
      <c r="F47" s="249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1"/>
      <c r="X47" s="44"/>
      <c r="Y47" s="43"/>
    </row>
    <row r="48" spans="2:25" ht="15" customHeight="1" x14ac:dyDescent="0.15">
      <c r="B48" s="41"/>
      <c r="C48" s="123" t="str">
        <f>IF(D48="","",COUNTA(D$23:D48))</f>
        <v/>
      </c>
      <c r="D48" s="248"/>
      <c r="E48" s="248"/>
      <c r="F48" s="249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1"/>
      <c r="X48" s="44"/>
      <c r="Y48" s="43"/>
    </row>
    <row r="49" spans="2:25" ht="15" customHeight="1" x14ac:dyDescent="0.15">
      <c r="B49" s="41"/>
      <c r="C49" s="123" t="str">
        <f>IF(D49="","",COUNTA(D$23:D49))</f>
        <v/>
      </c>
      <c r="D49" s="248"/>
      <c r="E49" s="248"/>
      <c r="F49" s="249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1"/>
      <c r="X49" s="44"/>
      <c r="Y49" s="43"/>
    </row>
    <row r="50" spans="2:25" ht="15" customHeight="1" x14ac:dyDescent="0.15">
      <c r="B50" s="41"/>
      <c r="C50" s="56" t="s">
        <v>43</v>
      </c>
      <c r="D50" s="238">
        <f>ROUNDDOWN(SUM(D45:E49),-3)</f>
        <v>0</v>
      </c>
      <c r="E50" s="238"/>
      <c r="F50" s="214" t="s">
        <v>44</v>
      </c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6"/>
      <c r="X50" s="44"/>
      <c r="Y50" s="43"/>
    </row>
    <row r="51" spans="2:25" ht="15" customHeight="1" x14ac:dyDescent="0.15">
      <c r="B51" s="41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44"/>
      <c r="Y51" s="43"/>
    </row>
    <row r="52" spans="2:25" ht="15" customHeight="1" x14ac:dyDescent="0.15">
      <c r="B52" s="41" t="s">
        <v>72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44"/>
      <c r="Y52" s="43"/>
    </row>
    <row r="53" spans="2:25" ht="15" customHeight="1" x14ac:dyDescent="0.15">
      <c r="B53" s="74" t="s">
        <v>73</v>
      </c>
      <c r="C53" s="43" t="s">
        <v>74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44"/>
      <c r="Y53" s="43"/>
    </row>
    <row r="54" spans="2:25" ht="15" customHeight="1" x14ac:dyDescent="0.15">
      <c r="B54" s="74" t="s">
        <v>73</v>
      </c>
      <c r="C54" s="43" t="s">
        <v>75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44"/>
      <c r="Y54" s="43"/>
    </row>
    <row r="55" spans="2:25" ht="15" customHeight="1" x14ac:dyDescent="0.15">
      <c r="B55" s="74" t="s">
        <v>73</v>
      </c>
      <c r="C55" s="43" t="s">
        <v>76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44"/>
      <c r="Y55" s="43"/>
    </row>
    <row r="56" spans="2:25" ht="15" customHeight="1" x14ac:dyDescent="0.15">
      <c r="B56" s="74" t="s">
        <v>73</v>
      </c>
      <c r="C56" s="43" t="s">
        <v>77</v>
      </c>
      <c r="D56" s="43"/>
      <c r="E56" s="43"/>
      <c r="F56" s="43"/>
      <c r="G56" s="43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44"/>
      <c r="Y56" s="43"/>
    </row>
    <row r="57" spans="2:25" ht="15" customHeight="1" x14ac:dyDescent="0.15">
      <c r="B57" s="74" t="s">
        <v>73</v>
      </c>
      <c r="C57" s="43" t="s">
        <v>78</v>
      </c>
      <c r="D57" s="43"/>
      <c r="E57" s="43"/>
      <c r="F57" s="43"/>
      <c r="G57" s="43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44"/>
      <c r="Y57" s="43"/>
    </row>
    <row r="58" spans="2:25" ht="6" customHeight="1" x14ac:dyDescent="0.15">
      <c r="B58" s="41"/>
      <c r="C58" s="54"/>
      <c r="D58" s="58"/>
      <c r="E58" s="54"/>
      <c r="F58" s="58"/>
      <c r="G58" s="54"/>
      <c r="H58" s="5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4"/>
      <c r="Y58" s="43"/>
    </row>
    <row r="59" spans="2:25" ht="15" customHeight="1" x14ac:dyDescent="0.15">
      <c r="B59" s="59" t="str">
        <f>'２所要額精算書（別紙１）1'!B48</f>
        <v/>
      </c>
      <c r="C59" s="60" t="s">
        <v>27</v>
      </c>
      <c r="D59" s="58"/>
      <c r="E59" s="54"/>
      <c r="F59" s="58"/>
      <c r="G59" s="54"/>
      <c r="H59" s="5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4"/>
      <c r="Y59" s="43"/>
    </row>
    <row r="60" spans="2:25" ht="31.5" customHeight="1" x14ac:dyDescent="0.15">
      <c r="B60" s="41"/>
      <c r="C60" s="236" t="s">
        <v>160</v>
      </c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7"/>
      <c r="Y60" s="43"/>
    </row>
    <row r="61" spans="2:25" ht="18" customHeight="1" x14ac:dyDescent="0.15">
      <c r="B61" s="41" t="s">
        <v>37</v>
      </c>
      <c r="C61" s="43"/>
      <c r="D61" s="43"/>
      <c r="E61" s="43"/>
      <c r="F61" s="43" t="s">
        <v>0</v>
      </c>
      <c r="G61" s="1"/>
      <c r="H61" s="43" t="s">
        <v>38</v>
      </c>
      <c r="I61" s="1"/>
      <c r="J61" s="43" t="s">
        <v>39</v>
      </c>
      <c r="K61" s="1"/>
      <c r="L61" s="43" t="s">
        <v>40</v>
      </c>
      <c r="M61" s="54" t="s">
        <v>41</v>
      </c>
      <c r="N61" s="43" t="s">
        <v>0</v>
      </c>
      <c r="O61" s="1"/>
      <c r="P61" s="43" t="s">
        <v>38</v>
      </c>
      <c r="Q61" s="1"/>
      <c r="R61" s="43" t="s">
        <v>39</v>
      </c>
      <c r="S61" s="1"/>
      <c r="T61" s="43" t="s">
        <v>40</v>
      </c>
      <c r="U61" s="43"/>
      <c r="X61" s="44"/>
      <c r="Y61" s="43"/>
    </row>
    <row r="62" spans="2:25" ht="6.6" customHeight="1" x14ac:dyDescent="0.15">
      <c r="B62" s="41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54"/>
      <c r="U62" s="43"/>
      <c r="V62" s="43"/>
      <c r="W62" s="43"/>
      <c r="X62" s="44"/>
      <c r="Y62" s="43"/>
    </row>
    <row r="63" spans="2:25" ht="15" customHeight="1" x14ac:dyDescent="0.15">
      <c r="B63" s="41" t="s">
        <v>155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4"/>
      <c r="Y63" s="43"/>
    </row>
    <row r="64" spans="2:25" ht="18" customHeight="1" x14ac:dyDescent="0.15">
      <c r="B64" s="41"/>
      <c r="C64" s="89"/>
      <c r="D64" s="43" t="s">
        <v>79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4"/>
      <c r="Y64" s="43"/>
    </row>
    <row r="65" spans="1:26" ht="18" customHeight="1" x14ac:dyDescent="0.15">
      <c r="B65" s="41"/>
      <c r="C65" s="89"/>
      <c r="D65" s="43" t="s">
        <v>80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4"/>
      <c r="Y65" s="43"/>
    </row>
    <row r="66" spans="1:26" ht="18" customHeight="1" x14ac:dyDescent="0.15">
      <c r="B66" s="41"/>
      <c r="C66" s="89"/>
      <c r="D66" s="43" t="s">
        <v>156</v>
      </c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4"/>
      <c r="Y66" s="43"/>
    </row>
    <row r="67" spans="1:26" ht="18" customHeight="1" x14ac:dyDescent="0.15">
      <c r="B67" s="41"/>
      <c r="D67" s="239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1"/>
      <c r="X67" s="44"/>
      <c r="Y67" s="43"/>
    </row>
    <row r="68" spans="1:26" ht="15" customHeight="1" x14ac:dyDescent="0.15">
      <c r="B68" s="41"/>
      <c r="C68" s="43"/>
      <c r="D68" s="242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4"/>
      <c r="X68" s="44"/>
      <c r="Y68" s="43"/>
    </row>
    <row r="69" spans="1:26" ht="15" customHeight="1" x14ac:dyDescent="0.15">
      <c r="B69" s="41"/>
      <c r="C69" s="43"/>
      <c r="D69" s="242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4"/>
      <c r="X69" s="44"/>
      <c r="Y69" s="43"/>
    </row>
    <row r="70" spans="1:26" ht="15" customHeight="1" x14ac:dyDescent="0.15">
      <c r="B70" s="41"/>
      <c r="C70" s="43"/>
      <c r="D70" s="245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7"/>
      <c r="X70" s="44"/>
      <c r="Y70" s="43"/>
    </row>
    <row r="71" spans="1:26" ht="15" customHeight="1" x14ac:dyDescent="0.15">
      <c r="B71" s="46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2"/>
      <c r="Y71" s="43"/>
    </row>
    <row r="72" spans="1:26" ht="15" customHeight="1" x14ac:dyDescent="0.15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6" ht="15" customHeight="1" x14ac:dyDescent="0.15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6" s="43" customFormat="1" ht="13.5" x14ac:dyDescent="0.15">
      <c r="A74" s="45"/>
      <c r="Z74" s="45"/>
    </row>
    <row r="75" spans="1:26" s="43" customFormat="1" ht="13.5" x14ac:dyDescent="0.15">
      <c r="A75" s="45"/>
      <c r="B75" s="45"/>
      <c r="Z75" s="45"/>
    </row>
    <row r="76" spans="1:26" s="43" customFormat="1" ht="13.5" x14ac:dyDescent="0.15">
      <c r="A76" s="45"/>
      <c r="D76" s="45"/>
      <c r="Z76" s="45"/>
    </row>
    <row r="77" spans="1:26" s="43" customFormat="1" ht="13.5" x14ac:dyDescent="0.15">
      <c r="A77" s="45"/>
      <c r="F77" s="45"/>
      <c r="Z77" s="45"/>
    </row>
    <row r="78" spans="1:26" s="43" customFormat="1" ht="13.5" x14ac:dyDescent="0.15">
      <c r="A78" s="45"/>
      <c r="H78" s="45"/>
      <c r="Z78" s="45"/>
    </row>
    <row r="79" spans="1:26" s="43" customFormat="1" ht="13.5" x14ac:dyDescent="0.15">
      <c r="A79" s="45"/>
      <c r="J79" s="45"/>
      <c r="Z79" s="45"/>
    </row>
    <row r="80" spans="1:26" s="43" customFormat="1" ht="13.5" x14ac:dyDescent="0.15">
      <c r="A80" s="45"/>
      <c r="S80" s="45"/>
      <c r="Z80" s="45"/>
    </row>
    <row r="81" spans="1:26" s="43" customFormat="1" ht="13.5" x14ac:dyDescent="0.15">
      <c r="A81" s="45"/>
      <c r="C81" s="45"/>
      <c r="U81" s="45"/>
      <c r="Z81" s="45"/>
    </row>
    <row r="82" spans="1:26" s="43" customFormat="1" ht="13.5" x14ac:dyDescent="0.15">
      <c r="A82" s="45"/>
      <c r="G82" s="45"/>
      <c r="W82" s="45"/>
      <c r="Z82" s="45"/>
    </row>
    <row r="83" spans="1:26" s="43" customFormat="1" ht="13.5" x14ac:dyDescent="0.15">
      <c r="A83" s="45"/>
      <c r="B83" s="45"/>
      <c r="K83" s="45"/>
      <c r="L83" s="45"/>
      <c r="M83" s="45"/>
      <c r="N83" s="45"/>
      <c r="O83" s="45"/>
      <c r="P83" s="45"/>
      <c r="Q83" s="45"/>
      <c r="R83" s="45"/>
      <c r="Z83" s="45"/>
    </row>
    <row r="84" spans="1:26" s="43" customFormat="1" ht="13.5" x14ac:dyDescent="0.15">
      <c r="A84" s="45"/>
      <c r="H84" s="45"/>
      <c r="V84" s="45"/>
      <c r="Z84" s="45"/>
    </row>
  </sheetData>
  <sheetProtection algorithmName="SHA-512" hashValue="GarZbH84lUF9Bqn7IrhiGFG7ZanZ778QP6IXfeOcxGFuLgW9w2Nlc29b5l4sUHMveI8U97v1+fzx2jfiog30CA==" saltValue="A0UhoC/Mj/f0lStxNFDNLg==" spinCount="100000" sheet="1" objects="1" scenarios="1"/>
  <mergeCells count="30">
    <mergeCell ref="C60:X60"/>
    <mergeCell ref="U23:W23"/>
    <mergeCell ref="C20:D20"/>
    <mergeCell ref="E22:K22"/>
    <mergeCell ref="L22:R22"/>
    <mergeCell ref="S22:T22"/>
    <mergeCell ref="U22:W22"/>
    <mergeCell ref="F46:W46"/>
    <mergeCell ref="U24:W24"/>
    <mergeCell ref="U25:W25"/>
    <mergeCell ref="U26:W26"/>
    <mergeCell ref="U27:W27"/>
    <mergeCell ref="C28:R28"/>
    <mergeCell ref="U28:W28"/>
    <mergeCell ref="C17:X17"/>
    <mergeCell ref="C33:X33"/>
    <mergeCell ref="D50:E50"/>
    <mergeCell ref="F50:W50"/>
    <mergeCell ref="D67:W70"/>
    <mergeCell ref="D47:E47"/>
    <mergeCell ref="F47:W47"/>
    <mergeCell ref="D48:E48"/>
    <mergeCell ref="F48:W48"/>
    <mergeCell ref="D49:E49"/>
    <mergeCell ref="F49:W49"/>
    <mergeCell ref="D44:E44"/>
    <mergeCell ref="F44:W44"/>
    <mergeCell ref="D45:E45"/>
    <mergeCell ref="F45:W45"/>
    <mergeCell ref="D46:E46"/>
  </mergeCells>
  <phoneticPr fontId="1"/>
  <dataValidations count="3">
    <dataValidation type="list" allowBlank="1" showInputMessage="1" showErrorMessage="1" sqref="C11 C35 C38:C41 C64:C66" xr:uid="{2E6E10A5-295F-4B85-87CE-D11F755C3DA7}">
      <formula1>$AH$2:$AH$3</formula1>
    </dataValidation>
    <dataValidation type="list" allowBlank="1" showInputMessage="1" showErrorMessage="1" sqref="C12" xr:uid="{8DE75C3F-9770-4D8A-B6CD-42621BBEA800}">
      <formula1>$AH$2:$AH$4</formula1>
    </dataValidation>
    <dataValidation type="list" allowBlank="1" showInputMessage="1" showErrorMessage="1" sqref="E23:E27" xr:uid="{B3CF50F5-C6CB-4142-9F61-EB06ED329149}">
      <formula1>DV9:DV11</formula1>
    </dataValidation>
  </dataValidations>
  <pageMargins left="0.70866141732283472" right="0.39370078740157483" top="0.56000000000000005" bottom="0.46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9175-937D-405D-9F2E-06D5AF757910}">
  <sheetPr>
    <tabColor rgb="FFF9DCE6"/>
  </sheetPr>
  <dimension ref="B1:S55"/>
  <sheetViews>
    <sheetView view="pageBreakPreview" topLeftCell="A15" zoomScaleNormal="100" zoomScaleSheetLayoutView="100" workbookViewId="0">
      <selection activeCell="C35" sqref="C35"/>
    </sheetView>
  </sheetViews>
  <sheetFormatPr defaultColWidth="10.25" defaultRowHeight="15" customHeight="1" x14ac:dyDescent="0.15"/>
  <cols>
    <col min="1" max="1" width="1.375" style="3" customWidth="1"/>
    <col min="2" max="2" width="5.625" style="3" customWidth="1"/>
    <col min="3" max="3" width="14.125" style="3" customWidth="1"/>
    <col min="4" max="4" width="15.375" style="3" customWidth="1"/>
    <col min="5" max="7" width="14.125" style="3" customWidth="1"/>
    <col min="8" max="8" width="16.625" style="3" customWidth="1"/>
    <col min="9" max="9" width="14.125" style="3" customWidth="1"/>
    <col min="10" max="10" width="2.375" style="3" customWidth="1"/>
    <col min="11" max="18" width="10.25" style="3"/>
    <col min="19" max="19" width="0" style="3" hidden="1" customWidth="1"/>
    <col min="20" max="16384" width="10.25" style="3"/>
  </cols>
  <sheetData>
    <row r="1" spans="2:19" s="39" customFormat="1" ht="61.9" customHeight="1" x14ac:dyDescent="0.15"/>
    <row r="2" spans="2:19" ht="15" customHeight="1" x14ac:dyDescent="0.15">
      <c r="B2" s="3" t="s">
        <v>2</v>
      </c>
    </row>
    <row r="3" spans="2:19" ht="15" customHeight="1" x14ac:dyDescent="0.15">
      <c r="B3" s="183" t="s">
        <v>164</v>
      </c>
      <c r="C3" s="183"/>
      <c r="D3" s="183"/>
      <c r="E3" s="183"/>
      <c r="F3" s="183"/>
      <c r="G3" s="183"/>
      <c r="H3" s="183"/>
      <c r="I3" s="183"/>
      <c r="J3" s="183"/>
      <c r="S3" s="3" t="s">
        <v>3</v>
      </c>
    </row>
    <row r="4" spans="2:19" ht="15" customHeight="1" x14ac:dyDescent="0.15">
      <c r="S4" s="3" t="s">
        <v>4</v>
      </c>
    </row>
    <row r="5" spans="2:19" ht="15" customHeight="1" x14ac:dyDescent="0.15">
      <c r="D5" s="38" t="s">
        <v>5</v>
      </c>
      <c r="E5" s="184"/>
      <c r="F5" s="184"/>
      <c r="G5" s="184"/>
      <c r="H5" s="184"/>
      <c r="I5" s="184"/>
      <c r="S5" s="3" t="s">
        <v>6</v>
      </c>
    </row>
    <row r="6" spans="2:19" ht="15" customHeight="1" x14ac:dyDescent="0.15">
      <c r="D6" s="38" t="s">
        <v>7</v>
      </c>
      <c r="E6" s="184"/>
      <c r="F6" s="184"/>
      <c r="G6" s="184"/>
      <c r="H6" s="184"/>
      <c r="I6" s="184"/>
    </row>
    <row r="7" spans="2:19" ht="19.899999999999999" customHeight="1" x14ac:dyDescent="0.15">
      <c r="D7" s="38" t="s">
        <v>8</v>
      </c>
      <c r="E7" s="185"/>
      <c r="F7" s="186"/>
      <c r="G7" s="186"/>
      <c r="H7" s="186"/>
      <c r="I7" s="187"/>
    </row>
    <row r="9" spans="2:19" ht="15" customHeight="1" x14ac:dyDescent="0.15">
      <c r="C9" s="34" t="s">
        <v>9</v>
      </c>
    </row>
    <row r="10" spans="2:19" ht="9" customHeight="1" x14ac:dyDescent="0.15">
      <c r="C10" s="34"/>
    </row>
    <row r="11" spans="2:19" ht="9.6" customHeight="1" x14ac:dyDescent="0.15">
      <c r="B11" s="35"/>
      <c r="C11" s="36"/>
      <c r="D11" s="36"/>
      <c r="E11" s="36"/>
      <c r="F11" s="36"/>
      <c r="G11" s="36"/>
      <c r="H11" s="36"/>
      <c r="I11" s="36"/>
      <c r="J11" s="37"/>
    </row>
    <row r="12" spans="2:19" ht="15" customHeight="1" x14ac:dyDescent="0.15">
      <c r="B12" s="33" t="s">
        <v>10</v>
      </c>
      <c r="J12" s="4"/>
    </row>
    <row r="13" spans="2:19" ht="8.4499999999999993" customHeight="1" x14ac:dyDescent="0.15">
      <c r="B13" s="2"/>
      <c r="J13" s="4"/>
    </row>
    <row r="14" spans="2:19" ht="15" customHeight="1" x14ac:dyDescent="0.15">
      <c r="B14" s="12" t="str">
        <f>IF(I16&gt;0,"☑","")</f>
        <v/>
      </c>
      <c r="C14" s="149" t="s">
        <v>11</v>
      </c>
      <c r="J14" s="4"/>
    </row>
    <row r="15" spans="2:19" ht="45" x14ac:dyDescent="0.15">
      <c r="B15" s="2"/>
      <c r="C15" s="14" t="s">
        <v>12</v>
      </c>
      <c r="D15" s="15" t="s">
        <v>13</v>
      </c>
      <c r="E15" s="16" t="s">
        <v>14</v>
      </c>
      <c r="F15" s="17" t="s">
        <v>139</v>
      </c>
      <c r="G15" s="17" t="s">
        <v>15</v>
      </c>
      <c r="H15" s="17" t="s">
        <v>16</v>
      </c>
      <c r="I15" s="17" t="s">
        <v>17</v>
      </c>
      <c r="J15" s="4"/>
    </row>
    <row r="16" spans="2:19" ht="24" customHeight="1" x14ac:dyDescent="0.15">
      <c r="B16" s="2"/>
      <c r="C16" s="10">
        <f>'３事業実績書（別紙２）（人材確保体制構築）2'!D30</f>
        <v>0</v>
      </c>
      <c r="D16" s="40"/>
      <c r="E16" s="10">
        <f>C16-D16</f>
        <v>0</v>
      </c>
      <c r="F16" s="10">
        <f>E16</f>
        <v>0</v>
      </c>
      <c r="G16" s="10">
        <v>100000</v>
      </c>
      <c r="H16" s="19">
        <f>MIN(F16,G16)</f>
        <v>0</v>
      </c>
      <c r="I16" s="10">
        <f>ROUNDDOWN(H16,-3)</f>
        <v>0</v>
      </c>
      <c r="J16" s="4"/>
    </row>
    <row r="17" spans="2:10" ht="8.4499999999999993" customHeight="1" x14ac:dyDescent="0.15">
      <c r="B17" s="2"/>
      <c r="H17" s="11"/>
      <c r="J17" s="4"/>
    </row>
    <row r="18" spans="2:10" ht="15" customHeight="1" x14ac:dyDescent="0.15">
      <c r="B18" s="12" t="str">
        <f>IF(I20&gt;0,"☑","")</f>
        <v/>
      </c>
      <c r="C18" s="149" t="s">
        <v>18</v>
      </c>
      <c r="H18" s="13"/>
      <c r="J18" s="4"/>
    </row>
    <row r="19" spans="2:10" ht="45" x14ac:dyDescent="0.15">
      <c r="B19" s="2"/>
      <c r="C19" s="14" t="s">
        <v>12</v>
      </c>
      <c r="D19" s="15" t="s">
        <v>13</v>
      </c>
      <c r="E19" s="16" t="s">
        <v>14</v>
      </c>
      <c r="F19" s="17" t="s">
        <v>139</v>
      </c>
      <c r="G19" s="17" t="s">
        <v>15</v>
      </c>
      <c r="H19" s="18" t="s">
        <v>16</v>
      </c>
      <c r="I19" s="17" t="s">
        <v>17</v>
      </c>
      <c r="J19" s="4"/>
    </row>
    <row r="20" spans="2:10" ht="24" customHeight="1" x14ac:dyDescent="0.15">
      <c r="B20" s="2"/>
      <c r="C20" s="10">
        <f>'３事業実績書（別紙２）（人材確保体制構築）2'!D42</f>
        <v>0</v>
      </c>
      <c r="D20" s="40"/>
      <c r="E20" s="10">
        <f>C20-D20</f>
        <v>0</v>
      </c>
      <c r="F20" s="10">
        <f>E20</f>
        <v>0</v>
      </c>
      <c r="G20" s="10">
        <v>300000</v>
      </c>
      <c r="H20" s="19">
        <f t="shared" ref="H20:H50" si="0">MIN(F20,G20)</f>
        <v>0</v>
      </c>
      <c r="I20" s="10">
        <f>ROUNDDOWN(H20,-3)</f>
        <v>0</v>
      </c>
      <c r="J20" s="4"/>
    </row>
    <row r="21" spans="2:10" ht="8.4499999999999993" customHeight="1" x14ac:dyDescent="0.15">
      <c r="B21" s="2"/>
      <c r="H21" s="11"/>
      <c r="J21" s="4"/>
    </row>
    <row r="22" spans="2:10" ht="15" customHeight="1" x14ac:dyDescent="0.15">
      <c r="B22" s="12" t="str">
        <f>IF(I24&gt;0,"☑","")</f>
        <v/>
      </c>
      <c r="C22" s="149" t="s">
        <v>19</v>
      </c>
      <c r="H22" s="13"/>
      <c r="J22" s="4"/>
    </row>
    <row r="23" spans="2:10" ht="45" x14ac:dyDescent="0.15">
      <c r="B23" s="2"/>
      <c r="C23" s="14" t="s">
        <v>12</v>
      </c>
      <c r="D23" s="15" t="s">
        <v>13</v>
      </c>
      <c r="E23" s="16" t="s">
        <v>14</v>
      </c>
      <c r="F23" s="17" t="s">
        <v>139</v>
      </c>
      <c r="G23" s="17" t="s">
        <v>15</v>
      </c>
      <c r="H23" s="18" t="s">
        <v>16</v>
      </c>
      <c r="I23" s="17" t="s">
        <v>17</v>
      </c>
      <c r="J23" s="4"/>
    </row>
    <row r="24" spans="2:10" ht="24" customHeight="1" x14ac:dyDescent="0.15">
      <c r="B24" s="2"/>
      <c r="C24" s="10">
        <f>IF('３事業実績書（別紙２）（人材確保体制構築）2'!J10="該当する",'３事業実績書（別紙２）（人材確保体制構築）2'!L60*3500+'３事業実績書（別紙２）（人材確保体制構築）2'!O60*5000,IF('３事業実績書（別紙２）（人材確保体制構築）2'!J10="該当しない",'３事業実績書（別紙２）（人材確保体制構築）2'!L60*2500+'３事業実績書（別紙２）（人材確保体制構築）2'!O60*4000,0))</f>
        <v>0</v>
      </c>
      <c r="D24" s="40"/>
      <c r="E24" s="10">
        <f>C24-D24</f>
        <v>0</v>
      </c>
      <c r="F24" s="10">
        <f>E24</f>
        <v>0</v>
      </c>
      <c r="G24" s="10">
        <f>IF('３事業実績書（別紙２）（人材確保体制構築）2'!J10="該当する",'３事業実績書（別紙２）（人材確保体制構築）2'!L60*3500+'３事業実績書（別紙２）（人材確保体制構築）2'!O60*5000,IF('３事業実績書（別紙２）（人材確保体制構築）2'!J10="該当しない",'３事業実績書（別紙２）（人材確保体制構築）2'!L60*2500+'３事業実績書（別紙２）（人材確保体制構築）2'!O60*4000,0))</f>
        <v>0</v>
      </c>
      <c r="H24" s="19">
        <f t="shared" si="0"/>
        <v>0</v>
      </c>
      <c r="I24" s="10">
        <f>ROUNDDOWN(H24,-3)</f>
        <v>0</v>
      </c>
      <c r="J24" s="4"/>
    </row>
    <row r="25" spans="2:10" ht="8.4499999999999993" customHeight="1" x14ac:dyDescent="0.15">
      <c r="B25" s="2"/>
      <c r="C25" s="27"/>
      <c r="D25" s="27"/>
      <c r="E25" s="27"/>
      <c r="F25" s="27"/>
      <c r="G25" s="27"/>
      <c r="H25" s="11"/>
      <c r="I25" s="27"/>
      <c r="J25" s="4"/>
    </row>
    <row r="26" spans="2:10" ht="15" customHeight="1" x14ac:dyDescent="0.15">
      <c r="B26" s="2"/>
      <c r="C26" s="5" t="s">
        <v>20</v>
      </c>
      <c r="D26" s="6">
        <f>I16+I20+I24</f>
        <v>0</v>
      </c>
      <c r="E26" s="5" t="s">
        <v>21</v>
      </c>
      <c r="H26" s="28"/>
      <c r="J26" s="4"/>
    </row>
    <row r="27" spans="2:10" ht="15" customHeight="1" x14ac:dyDescent="0.15">
      <c r="B27" s="29"/>
      <c r="C27" s="30"/>
      <c r="D27" s="30"/>
      <c r="E27" s="30"/>
      <c r="F27" s="30"/>
      <c r="G27" s="30"/>
      <c r="H27" s="28"/>
      <c r="I27" s="30"/>
      <c r="J27" s="31"/>
    </row>
    <row r="28" spans="2:10" ht="15" customHeight="1" x14ac:dyDescent="0.15">
      <c r="B28" s="2"/>
      <c r="H28" s="32"/>
      <c r="J28" s="4"/>
    </row>
    <row r="29" spans="2:10" ht="15" customHeight="1" x14ac:dyDescent="0.15">
      <c r="B29" s="33" t="s">
        <v>22</v>
      </c>
      <c r="H29" s="28"/>
      <c r="J29" s="4"/>
    </row>
    <row r="30" spans="2:10" ht="15" customHeight="1" x14ac:dyDescent="0.15">
      <c r="B30" s="12" t="str">
        <f>IF(I32&gt;0,"☑","")</f>
        <v/>
      </c>
      <c r="C30" s="149" t="s">
        <v>23</v>
      </c>
      <c r="H30" s="13"/>
      <c r="J30" s="4"/>
    </row>
    <row r="31" spans="2:10" ht="45" x14ac:dyDescent="0.15">
      <c r="B31" s="2"/>
      <c r="C31" s="14" t="s">
        <v>12</v>
      </c>
      <c r="D31" s="15" t="s">
        <v>13</v>
      </c>
      <c r="E31" s="16" t="s">
        <v>14</v>
      </c>
      <c r="F31" s="17" t="s">
        <v>139</v>
      </c>
      <c r="G31" s="17" t="s">
        <v>15</v>
      </c>
      <c r="H31" s="18" t="s">
        <v>16</v>
      </c>
      <c r="I31" s="17" t="s">
        <v>17</v>
      </c>
      <c r="J31" s="4"/>
    </row>
    <row r="32" spans="2:10" ht="24" customHeight="1" x14ac:dyDescent="0.15">
      <c r="B32" s="2"/>
      <c r="C32" s="40"/>
      <c r="D32" s="40"/>
      <c r="E32" s="10">
        <f>C32-D32</f>
        <v>0</v>
      </c>
      <c r="F32" s="10">
        <f>E32</f>
        <v>0</v>
      </c>
      <c r="G32" s="10">
        <v>400000</v>
      </c>
      <c r="H32" s="19">
        <f t="shared" si="0"/>
        <v>0</v>
      </c>
      <c r="I32" s="10">
        <f>ROUNDDOWN(H32,-3)</f>
        <v>0</v>
      </c>
      <c r="J32" s="4"/>
    </row>
    <row r="33" spans="2:11" ht="8.4499999999999993" customHeight="1" x14ac:dyDescent="0.15">
      <c r="B33" s="2"/>
      <c r="H33" s="11"/>
      <c r="J33" s="4"/>
    </row>
    <row r="34" spans="2:11" ht="15" customHeight="1" x14ac:dyDescent="0.15">
      <c r="B34" s="12" t="str">
        <f>IF(I36&gt;0,"☑","")</f>
        <v/>
      </c>
      <c r="C34" s="149" t="s">
        <v>165</v>
      </c>
      <c r="H34" s="13"/>
      <c r="J34" s="4"/>
      <c r="K34" s="20"/>
    </row>
    <row r="35" spans="2:11" ht="45" x14ac:dyDescent="0.15">
      <c r="B35" s="2"/>
      <c r="C35" s="14" t="s">
        <v>12</v>
      </c>
      <c r="D35" s="15" t="s">
        <v>13</v>
      </c>
      <c r="E35" s="16" t="s">
        <v>14</v>
      </c>
      <c r="F35" s="17" t="s">
        <v>139</v>
      </c>
      <c r="G35" s="17" t="s">
        <v>15</v>
      </c>
      <c r="H35" s="18" t="s">
        <v>16</v>
      </c>
      <c r="I35" s="17" t="s">
        <v>17</v>
      </c>
      <c r="J35" s="4"/>
    </row>
    <row r="36" spans="2:11" ht="27.95" customHeight="1" x14ac:dyDescent="0.15">
      <c r="B36" s="2"/>
      <c r="C36" s="21">
        <f>'３事業実績書（別紙２）（経営改善）2'!U28</f>
        <v>0</v>
      </c>
      <c r="D36" s="10">
        <f>SUM(D38:D42)</f>
        <v>0</v>
      </c>
      <c r="E36" s="19">
        <f>SUM(E38:E42)</f>
        <v>0</v>
      </c>
      <c r="F36" s="19">
        <f>SUM(F38:F42)</f>
        <v>0</v>
      </c>
      <c r="G36" s="22" t="s">
        <v>24</v>
      </c>
      <c r="H36" s="19">
        <f>SUM(H38:H42)</f>
        <v>0</v>
      </c>
      <c r="I36" s="19">
        <f>SUM(I38:I42)</f>
        <v>0</v>
      </c>
      <c r="J36" s="4"/>
    </row>
    <row r="37" spans="2:11" ht="27.95" customHeight="1" x14ac:dyDescent="0.15">
      <c r="B37" s="2"/>
      <c r="C37" s="23" t="s">
        <v>25</v>
      </c>
      <c r="D37" s="24"/>
      <c r="E37" s="24"/>
      <c r="F37" s="24"/>
      <c r="G37" s="25"/>
      <c r="H37" s="24"/>
      <c r="I37" s="26"/>
      <c r="J37" s="4"/>
    </row>
    <row r="38" spans="2:11" ht="24" customHeight="1" x14ac:dyDescent="0.15">
      <c r="B38" s="2"/>
      <c r="C38" s="10">
        <f>'３事業実績書（別紙２）（経営改善）2'!U23</f>
        <v>0</v>
      </c>
      <c r="D38" s="40"/>
      <c r="E38" s="10">
        <f>C38-D38</f>
        <v>0</v>
      </c>
      <c r="F38" s="10">
        <f>E38</f>
        <v>0</v>
      </c>
      <c r="G38" s="10">
        <f>IF('３事業実績書（別紙２）（経営改善）2'!S23&gt;0,'３事業実績書（別紙２）（経営改善）2'!S23*100000,0)</f>
        <v>0</v>
      </c>
      <c r="H38" s="19">
        <f t="shared" ref="H38:H41" si="1">MIN(F38,G38)</f>
        <v>0</v>
      </c>
      <c r="I38" s="10">
        <f>ROUNDDOWN(H38,-3)</f>
        <v>0</v>
      </c>
      <c r="J38" s="4"/>
    </row>
    <row r="39" spans="2:11" ht="24" customHeight="1" x14ac:dyDescent="0.15">
      <c r="B39" s="2"/>
      <c r="C39" s="10">
        <f>'３事業実績書（別紙２）（経営改善）2'!U24</f>
        <v>0</v>
      </c>
      <c r="D39" s="40"/>
      <c r="E39" s="10">
        <f>C39-D39</f>
        <v>0</v>
      </c>
      <c r="F39" s="10">
        <f t="shared" ref="F39:F42" si="2">E39</f>
        <v>0</v>
      </c>
      <c r="G39" s="10">
        <f>IF('３事業実績書（別紙２）（経営改善）2'!S24&gt;0,'３事業実績書（別紙２）（経営改善）2'!S24*100000,0)</f>
        <v>0</v>
      </c>
      <c r="H39" s="19">
        <f t="shared" si="1"/>
        <v>0</v>
      </c>
      <c r="I39" s="10">
        <f>ROUNDDOWN(H39,-3)</f>
        <v>0</v>
      </c>
      <c r="J39" s="4"/>
    </row>
    <row r="40" spans="2:11" ht="24" customHeight="1" x14ac:dyDescent="0.15">
      <c r="B40" s="2"/>
      <c r="C40" s="10">
        <f>'３事業実績書（別紙２）（経営改善）2'!U25</f>
        <v>0</v>
      </c>
      <c r="D40" s="40"/>
      <c r="E40" s="10">
        <f>C40-D40</f>
        <v>0</v>
      </c>
      <c r="F40" s="10">
        <f t="shared" si="2"/>
        <v>0</v>
      </c>
      <c r="G40" s="10">
        <f>IF('３事業実績書（別紙２）（経営改善）2'!S25&gt;0,'３事業実績書（別紙２）（経営改善）2'!S25*100000,0)</f>
        <v>0</v>
      </c>
      <c r="H40" s="19">
        <f t="shared" si="1"/>
        <v>0</v>
      </c>
      <c r="I40" s="10">
        <f>ROUNDDOWN(H40,-3)</f>
        <v>0</v>
      </c>
      <c r="J40" s="4"/>
    </row>
    <row r="41" spans="2:11" ht="24" customHeight="1" x14ac:dyDescent="0.15">
      <c r="B41" s="2"/>
      <c r="C41" s="10">
        <f>'３事業実績書（別紙２）（経営改善）2'!U26</f>
        <v>0</v>
      </c>
      <c r="D41" s="40"/>
      <c r="E41" s="10">
        <f>C41-D41</f>
        <v>0</v>
      </c>
      <c r="F41" s="10">
        <f t="shared" si="2"/>
        <v>0</v>
      </c>
      <c r="G41" s="10">
        <f>IF('３事業実績書（別紙２）（経営改善）2'!S26&gt;0,'３事業実績書（別紙２）（経営改善）2'!S26*100000,0)</f>
        <v>0</v>
      </c>
      <c r="H41" s="19">
        <f t="shared" si="1"/>
        <v>0</v>
      </c>
      <c r="I41" s="10">
        <f>ROUNDDOWN(H41,-3)</f>
        <v>0</v>
      </c>
      <c r="J41" s="4"/>
    </row>
    <row r="42" spans="2:11" ht="24" customHeight="1" x14ac:dyDescent="0.15">
      <c r="B42" s="2"/>
      <c r="C42" s="10">
        <f>'３事業実績書（別紙２）（経営改善）2'!U27</f>
        <v>0</v>
      </c>
      <c r="D42" s="40"/>
      <c r="E42" s="10">
        <f>C42-D42</f>
        <v>0</v>
      </c>
      <c r="F42" s="10">
        <f t="shared" si="2"/>
        <v>0</v>
      </c>
      <c r="G42" s="10">
        <f>IF('３事業実績書（別紙２）（経営改善）2'!S27&gt;0,'３事業実績書（別紙２）（経営改善）2'!S27*100000,0)</f>
        <v>0</v>
      </c>
      <c r="H42" s="19">
        <f>MIN(F42,G42)</f>
        <v>0</v>
      </c>
      <c r="I42" s="10">
        <f>ROUNDDOWN(H42,-3)</f>
        <v>0</v>
      </c>
      <c r="J42" s="4"/>
    </row>
    <row r="43" spans="2:11" ht="8.4499999999999993" customHeight="1" x14ac:dyDescent="0.15">
      <c r="B43" s="2"/>
      <c r="H43" s="11"/>
      <c r="J43" s="4"/>
    </row>
    <row r="44" spans="2:11" ht="15" customHeight="1" x14ac:dyDescent="0.15">
      <c r="B44" s="12" t="str">
        <f>IF(I46&gt;0,"☑","")</f>
        <v/>
      </c>
      <c r="C44" s="149" t="s">
        <v>26</v>
      </c>
      <c r="H44" s="13"/>
      <c r="J44" s="4"/>
    </row>
    <row r="45" spans="2:11" ht="45" x14ac:dyDescent="0.15">
      <c r="B45" s="2"/>
      <c r="C45" s="14" t="s">
        <v>12</v>
      </c>
      <c r="D45" s="15" t="s">
        <v>13</v>
      </c>
      <c r="E45" s="16" t="s">
        <v>14</v>
      </c>
      <c r="F45" s="17" t="s">
        <v>139</v>
      </c>
      <c r="G45" s="17" t="s">
        <v>15</v>
      </c>
      <c r="H45" s="18" t="s">
        <v>16</v>
      </c>
      <c r="I45" s="17" t="s">
        <v>17</v>
      </c>
      <c r="J45" s="4"/>
    </row>
    <row r="46" spans="2:11" ht="24" customHeight="1" x14ac:dyDescent="0.15">
      <c r="B46" s="2"/>
      <c r="C46" s="10">
        <f>'３事業実績書（別紙２）（経営改善）2'!D50</f>
        <v>0</v>
      </c>
      <c r="D46" s="40"/>
      <c r="E46" s="10">
        <f>C46-D46</f>
        <v>0</v>
      </c>
      <c r="F46" s="10">
        <f>E46</f>
        <v>0</v>
      </c>
      <c r="G46" s="10">
        <f>IF('３事業実績書（別紙２）（経営改善）2'!C41="○",2000000,IF(OR('３事業実績書（別紙２）（経営改善）2'!C38="○",'３事業実績書（別紙２）（経営改善）2'!C39="○",'３事業実績書（別紙２）（経営改善）2'!C40="○"),1500000,0))</f>
        <v>0</v>
      </c>
      <c r="H46" s="19">
        <f t="shared" si="0"/>
        <v>0</v>
      </c>
      <c r="I46" s="10">
        <f>ROUNDDOWN(H46,-3)</f>
        <v>0</v>
      </c>
      <c r="J46" s="4"/>
    </row>
    <row r="47" spans="2:11" ht="8.4499999999999993" customHeight="1" x14ac:dyDescent="0.15">
      <c r="B47" s="2"/>
      <c r="H47" s="11"/>
      <c r="J47" s="4"/>
    </row>
    <row r="48" spans="2:11" ht="15" customHeight="1" x14ac:dyDescent="0.15">
      <c r="B48" s="12" t="str">
        <f>IF(I50&gt;0,"☑","")</f>
        <v/>
      </c>
      <c r="C48" s="149" t="s">
        <v>27</v>
      </c>
      <c r="H48" s="13"/>
      <c r="J48" s="4"/>
    </row>
    <row r="49" spans="2:10" ht="45" x14ac:dyDescent="0.15">
      <c r="B49" s="2"/>
      <c r="C49" s="14" t="s">
        <v>12</v>
      </c>
      <c r="D49" s="15" t="s">
        <v>13</v>
      </c>
      <c r="E49" s="16" t="s">
        <v>14</v>
      </c>
      <c r="F49" s="17" t="s">
        <v>139</v>
      </c>
      <c r="G49" s="17" t="s">
        <v>15</v>
      </c>
      <c r="H49" s="18" t="s">
        <v>16</v>
      </c>
      <c r="I49" s="17" t="s">
        <v>17</v>
      </c>
      <c r="J49" s="4"/>
    </row>
    <row r="50" spans="2:10" ht="24" customHeight="1" x14ac:dyDescent="0.15">
      <c r="B50" s="2"/>
      <c r="C50" s="40"/>
      <c r="D50" s="40"/>
      <c r="E50" s="10">
        <f>C50-D50</f>
        <v>0</v>
      </c>
      <c r="F50" s="10">
        <f>E50</f>
        <v>0</v>
      </c>
      <c r="G50" s="10">
        <v>300000</v>
      </c>
      <c r="H50" s="10">
        <f t="shared" si="0"/>
        <v>0</v>
      </c>
      <c r="I50" s="10">
        <f>ROUNDDOWN(H50,-3)</f>
        <v>0</v>
      </c>
      <c r="J50" s="4"/>
    </row>
    <row r="51" spans="2:10" ht="8.25" customHeight="1" x14ac:dyDescent="0.15">
      <c r="B51" s="2"/>
      <c r="J51" s="4"/>
    </row>
    <row r="52" spans="2:10" ht="15" customHeight="1" x14ac:dyDescent="0.15">
      <c r="B52" s="2"/>
      <c r="C52" s="5" t="s">
        <v>28</v>
      </c>
      <c r="D52" s="6">
        <f>I32+I36+I46+I50</f>
        <v>0</v>
      </c>
      <c r="E52" s="5" t="s">
        <v>21</v>
      </c>
      <c r="J52" s="4"/>
    </row>
    <row r="53" spans="2:10" ht="15" customHeight="1" x14ac:dyDescent="0.15">
      <c r="B53" s="7"/>
      <c r="C53" s="5"/>
      <c r="D53" s="5"/>
      <c r="E53" s="5"/>
      <c r="F53" s="5"/>
      <c r="G53" s="5"/>
      <c r="H53" s="5"/>
      <c r="I53" s="5"/>
      <c r="J53" s="8"/>
    </row>
    <row r="55" spans="2:10" ht="15" customHeight="1" x14ac:dyDescent="0.15">
      <c r="B55" s="9" t="s">
        <v>140</v>
      </c>
      <c r="C55" s="5"/>
      <c r="D55" s="5"/>
      <c r="E55" s="6">
        <f>D26+D52</f>
        <v>0</v>
      </c>
      <c r="F55" s="5" t="s">
        <v>21</v>
      </c>
    </row>
  </sheetData>
  <sheetProtection algorithmName="SHA-512" hashValue="/1Gi5H8I0ZULJE1dZYG0zUDUQ8w+KF7ddzMKm2+PuudgVVBwwv5q1sDY+P/I7dqHLacde0HGSCQzESu05XBNbA==" saltValue="SwBlwYumOO4Kw3rSX9aRqQ==" spinCount="100000" sheet="1" objects="1" scenarios="1"/>
  <mergeCells count="4">
    <mergeCell ref="B3:J3"/>
    <mergeCell ref="E5:I5"/>
    <mergeCell ref="E6:I6"/>
    <mergeCell ref="E7:I7"/>
  </mergeCells>
  <phoneticPr fontId="1"/>
  <dataValidations count="1">
    <dataValidation type="list" allowBlank="1" showInputMessage="1" showErrorMessage="1" sqref="E5:I5" xr:uid="{81D5ADD1-57C2-4770-8012-98DC9DF5FCB4}">
      <formula1>$S$3:$S$5</formula1>
    </dataValidation>
  </dataValidations>
  <pageMargins left="0.70866141732283472" right="0.39370078740157483" top="0.46" bottom="0.46" header="0.31496062992125984" footer="0.31496062992125984"/>
  <pageSetup paperSize="9"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4E56F-0A64-4D9D-8E83-9F5305144B0C}">
  <sheetPr>
    <tabColor rgb="FFF9DCE6"/>
  </sheetPr>
  <dimension ref="A1:AH61"/>
  <sheetViews>
    <sheetView showZeros="0" view="pageBreakPreview" topLeftCell="A20" zoomScaleNormal="100" zoomScaleSheetLayoutView="100" workbookViewId="0">
      <selection activeCell="C45" sqref="C45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8.375" style="45" customWidth="1"/>
    <col min="5" max="5" width="6" style="45" customWidth="1"/>
    <col min="6" max="7" width="4.875" style="45" customWidth="1"/>
    <col min="8" max="8" width="4.25" style="45" customWidth="1"/>
    <col min="9" max="9" width="4.875" style="45" customWidth="1"/>
    <col min="10" max="10" width="4.75" style="45" customWidth="1"/>
    <col min="11" max="11" width="4.875" style="45" customWidth="1"/>
    <col min="12" max="12" width="2.75" style="45" customWidth="1"/>
    <col min="13" max="13" width="3.125" style="45" customWidth="1"/>
    <col min="14" max="14" width="6" style="45"/>
    <col min="15" max="15" width="4.875" style="45" customWidth="1"/>
    <col min="16" max="16" width="2.75" style="45" customWidth="1"/>
    <col min="17" max="17" width="4.875" style="45" customWidth="1"/>
    <col min="18" max="18" width="2.75" style="45" customWidth="1"/>
    <col min="19" max="19" width="4.875" style="45" customWidth="1"/>
    <col min="20" max="20" width="2.75" style="45" customWidth="1"/>
    <col min="21" max="21" width="2.875" style="45" customWidth="1"/>
    <col min="22" max="22" width="3.125" style="45" customWidth="1"/>
    <col min="23" max="23" width="2.375" style="45" customWidth="1"/>
    <col min="24" max="31" width="6" style="45"/>
    <col min="32" max="32" width="7.375" style="45" bestFit="1" customWidth="1"/>
    <col min="33" max="33" width="6" style="45"/>
    <col min="34" max="34" width="0" style="45" hidden="1" customWidth="1"/>
    <col min="35" max="16384" width="6" style="45"/>
  </cols>
  <sheetData>
    <row r="1" spans="1:34" s="78" customFormat="1" ht="61.9" customHeight="1" x14ac:dyDescent="0.15"/>
    <row r="2" spans="1:34" ht="15" customHeight="1" x14ac:dyDescent="0.15">
      <c r="A2" s="79" t="s">
        <v>29</v>
      </c>
    </row>
    <row r="3" spans="1:34" ht="15" customHeight="1" x14ac:dyDescent="0.15">
      <c r="AH3" s="45" t="s">
        <v>30</v>
      </c>
    </row>
    <row r="4" spans="1:34" ht="15" customHeight="1" x14ac:dyDescent="0.15">
      <c r="A4" s="229" t="s">
        <v>133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AH4" s="45" t="s">
        <v>31</v>
      </c>
    </row>
    <row r="6" spans="1:34" ht="21" customHeight="1" x14ac:dyDescent="0.15">
      <c r="D6" s="80"/>
      <c r="F6" s="230" t="s">
        <v>32</v>
      </c>
      <c r="G6" s="231"/>
      <c r="H6" s="231"/>
      <c r="I6" s="231"/>
      <c r="J6" s="232"/>
      <c r="K6" s="233">
        <f>'２所要額精算書（別紙１）2'!E5</f>
        <v>0</v>
      </c>
      <c r="L6" s="234"/>
      <c r="M6" s="234"/>
      <c r="N6" s="234"/>
      <c r="O6" s="234"/>
      <c r="P6" s="234"/>
      <c r="Q6" s="234"/>
      <c r="R6" s="234"/>
      <c r="S6" s="234"/>
      <c r="T6" s="234"/>
      <c r="U6" s="235"/>
    </row>
    <row r="7" spans="1:34" ht="21" customHeight="1" x14ac:dyDescent="0.15">
      <c r="F7" s="223" t="s">
        <v>33</v>
      </c>
      <c r="G7" s="224"/>
      <c r="H7" s="224"/>
      <c r="I7" s="224"/>
      <c r="J7" s="225"/>
      <c r="K7" s="226">
        <f>'２所要額精算書（別紙１）2'!E6</f>
        <v>0</v>
      </c>
      <c r="L7" s="227"/>
      <c r="M7" s="227"/>
      <c r="N7" s="227"/>
      <c r="O7" s="227"/>
      <c r="P7" s="227"/>
      <c r="Q7" s="227"/>
      <c r="R7" s="227"/>
      <c r="S7" s="227"/>
      <c r="T7" s="227"/>
      <c r="U7" s="228"/>
    </row>
    <row r="8" spans="1:34" ht="21" customHeight="1" x14ac:dyDescent="0.15">
      <c r="C8" s="43"/>
      <c r="F8" s="223" t="s">
        <v>34</v>
      </c>
      <c r="G8" s="224"/>
      <c r="H8" s="224"/>
      <c r="I8" s="224"/>
      <c r="J8" s="225"/>
      <c r="K8" s="226">
        <f>'２所要額精算書（別紙１）2'!E7</f>
        <v>0</v>
      </c>
      <c r="L8" s="227"/>
      <c r="M8" s="227"/>
      <c r="N8" s="227"/>
      <c r="O8" s="227"/>
      <c r="P8" s="227"/>
      <c r="Q8" s="227"/>
      <c r="R8" s="227"/>
      <c r="S8" s="227"/>
      <c r="T8" s="227"/>
      <c r="U8" s="228"/>
    </row>
    <row r="9" spans="1:34" ht="15" customHeight="1" x14ac:dyDescent="0.15">
      <c r="C9" s="43"/>
    </row>
    <row r="10" spans="1:34" ht="17.45" customHeight="1" x14ac:dyDescent="0.15">
      <c r="B10" s="77"/>
      <c r="J10" s="220"/>
      <c r="K10" s="221"/>
      <c r="L10" s="222"/>
      <c r="M10" s="45" t="s">
        <v>166</v>
      </c>
    </row>
    <row r="11" spans="1:34" ht="17.45" customHeight="1" x14ac:dyDescent="0.15">
      <c r="B11" s="76"/>
      <c r="J11" s="220"/>
      <c r="K11" s="221"/>
      <c r="L11" s="222"/>
      <c r="M11" s="45" t="s">
        <v>35</v>
      </c>
    </row>
    <row r="12" spans="1:34" ht="15" customHeight="1" x14ac:dyDescent="0.15">
      <c r="M12" s="64" t="s">
        <v>36</v>
      </c>
    </row>
    <row r="13" spans="1:34" ht="9" customHeight="1" x14ac:dyDescent="0.15">
      <c r="K13" s="64"/>
    </row>
    <row r="14" spans="1:34" ht="8.4499999999999993" customHeight="1" x14ac:dyDescent="0.15">
      <c r="B14" s="43"/>
    </row>
    <row r="15" spans="1:34" ht="9" customHeight="1" x14ac:dyDescent="0.15">
      <c r="C15" s="65"/>
      <c r="D15" s="66"/>
      <c r="E15" s="65"/>
      <c r="F15" s="66"/>
      <c r="G15" s="65"/>
      <c r="H15" s="65"/>
    </row>
    <row r="16" spans="1:34" ht="6" customHeight="1" x14ac:dyDescent="0.15">
      <c r="B16" s="67"/>
      <c r="C16" s="68"/>
      <c r="D16" s="68"/>
      <c r="E16" s="68"/>
      <c r="F16" s="68"/>
      <c r="G16" s="68"/>
      <c r="H16" s="68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  <c r="V16" s="43"/>
    </row>
    <row r="17" spans="2:22" ht="15" customHeight="1" x14ac:dyDescent="0.15">
      <c r="B17" s="71" t="s">
        <v>10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</row>
    <row r="18" spans="2:22" ht="9" customHeight="1" x14ac:dyDescent="0.15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57"/>
      <c r="V18" s="43"/>
    </row>
    <row r="19" spans="2:22" ht="9" customHeight="1" x14ac:dyDescent="0.15">
      <c r="B19" s="7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3"/>
    </row>
    <row r="20" spans="2:22" ht="15" customHeight="1" x14ac:dyDescent="0.15">
      <c r="B20" s="75" t="str">
        <f>'２所要額精算書（別紙１）2'!B14</f>
        <v/>
      </c>
      <c r="C20" s="60" t="s">
        <v>11</v>
      </c>
      <c r="D20" s="58"/>
      <c r="E20" s="54"/>
      <c r="F20" s="58"/>
      <c r="G20" s="54"/>
      <c r="H20" s="5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4"/>
      <c r="V20" s="43"/>
    </row>
    <row r="21" spans="2:22" ht="8.25" customHeight="1" x14ac:dyDescent="0.15">
      <c r="B21" s="41"/>
      <c r="C21" s="150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43"/>
    </row>
    <row r="22" spans="2:22" ht="18" customHeight="1" x14ac:dyDescent="0.15">
      <c r="B22" s="41" t="s">
        <v>37</v>
      </c>
      <c r="C22" s="43"/>
      <c r="D22" s="43"/>
      <c r="E22" s="43"/>
      <c r="F22" s="43" t="s">
        <v>0</v>
      </c>
      <c r="G22" s="1"/>
      <c r="H22" s="43" t="s">
        <v>38</v>
      </c>
      <c r="I22" s="1"/>
      <c r="J22" s="43" t="s">
        <v>39</v>
      </c>
      <c r="K22" s="1"/>
      <c r="L22" s="43" t="s">
        <v>40</v>
      </c>
      <c r="M22" s="54" t="s">
        <v>41</v>
      </c>
      <c r="N22" s="43" t="s">
        <v>0</v>
      </c>
      <c r="O22" s="1"/>
      <c r="P22" s="43" t="s">
        <v>38</v>
      </c>
      <c r="Q22" s="1"/>
      <c r="R22" s="43" t="s">
        <v>39</v>
      </c>
      <c r="S22" s="1"/>
      <c r="T22" s="43" t="s">
        <v>40</v>
      </c>
      <c r="U22" s="44"/>
      <c r="V22" s="43"/>
    </row>
    <row r="23" spans="2:22" ht="15" customHeight="1" x14ac:dyDescent="0.15">
      <c r="B23" s="41" t="s">
        <v>157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  <c r="V23" s="43"/>
    </row>
    <row r="24" spans="2:22" ht="15" customHeight="1" x14ac:dyDescent="0.15">
      <c r="B24" s="41"/>
      <c r="C24" s="62" t="s">
        <v>42</v>
      </c>
      <c r="D24" s="217" t="s">
        <v>141</v>
      </c>
      <c r="E24" s="218"/>
      <c r="F24" s="217" t="s">
        <v>154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8"/>
      <c r="U24" s="44"/>
      <c r="V24" s="43"/>
    </row>
    <row r="25" spans="2:22" ht="15" customHeight="1" x14ac:dyDescent="0.15">
      <c r="B25" s="41"/>
      <c r="C25" s="123">
        <f>COUNTA(D25)</f>
        <v>0</v>
      </c>
      <c r="D25" s="207"/>
      <c r="E25" s="208"/>
      <c r="F25" s="209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1"/>
      <c r="U25" s="44"/>
      <c r="V25" s="43"/>
    </row>
    <row r="26" spans="2:22" ht="15" customHeight="1" x14ac:dyDescent="0.15">
      <c r="B26" s="41"/>
      <c r="C26" s="123" t="str">
        <f>IF(D26="","",COUNTA(D$25:D26))</f>
        <v/>
      </c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1"/>
      <c r="U26" s="44"/>
      <c r="V26" s="43"/>
    </row>
    <row r="27" spans="2:22" ht="15" customHeight="1" x14ac:dyDescent="0.15">
      <c r="B27" s="41"/>
      <c r="C27" s="123" t="str">
        <f>IF(D27="","",COUNTA(D$25:D27))</f>
        <v/>
      </c>
      <c r="D27" s="207"/>
      <c r="E27" s="208"/>
      <c r="F27" s="209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1"/>
      <c r="U27" s="44"/>
      <c r="V27" s="43"/>
    </row>
    <row r="28" spans="2:22" ht="15" customHeight="1" x14ac:dyDescent="0.15">
      <c r="B28" s="41"/>
      <c r="C28" s="123" t="str">
        <f>IF(D28="","",COUNTA(D$25:D28))</f>
        <v/>
      </c>
      <c r="D28" s="207"/>
      <c r="E28" s="208"/>
      <c r="F28" s="209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1"/>
      <c r="U28" s="44"/>
      <c r="V28" s="43"/>
    </row>
    <row r="29" spans="2:22" ht="15" customHeight="1" x14ac:dyDescent="0.15">
      <c r="B29" s="41"/>
      <c r="C29" s="123" t="str">
        <f>IF(D29="","",COUNTA(D$25:D29))</f>
        <v/>
      </c>
      <c r="D29" s="207"/>
      <c r="E29" s="208"/>
      <c r="F29" s="209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1"/>
      <c r="U29" s="44"/>
      <c r="V29" s="43"/>
    </row>
    <row r="30" spans="2:22" ht="15" customHeight="1" x14ac:dyDescent="0.15">
      <c r="B30" s="55"/>
      <c r="C30" s="56" t="s">
        <v>43</v>
      </c>
      <c r="D30" s="212">
        <f>ROUNDDOWN(SUM(D25:E29),-3)</f>
        <v>0</v>
      </c>
      <c r="E30" s="213"/>
      <c r="F30" s="214" t="s">
        <v>44</v>
      </c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6"/>
      <c r="U30" s="57"/>
      <c r="V30" s="43"/>
    </row>
    <row r="31" spans="2:22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43"/>
    </row>
    <row r="32" spans="2:22" ht="15" customHeight="1" x14ac:dyDescent="0.15">
      <c r="B32" s="59" t="str">
        <f>'２所要額精算書（別紙１）2'!B18</f>
        <v/>
      </c>
      <c r="C32" s="60" t="s">
        <v>45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  <c r="V32" s="43"/>
    </row>
    <row r="33" spans="2:26" ht="8.25" customHeight="1" x14ac:dyDescent="0.15">
      <c r="B33" s="41"/>
      <c r="C33" s="150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43"/>
    </row>
    <row r="34" spans="2:26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U34" s="44"/>
      <c r="V34" s="43"/>
    </row>
    <row r="35" spans="2:26" ht="15" customHeight="1" x14ac:dyDescent="0.15">
      <c r="B35" s="41" t="s">
        <v>142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4"/>
      <c r="V35" s="43"/>
    </row>
    <row r="36" spans="2:26" ht="15" customHeight="1" x14ac:dyDescent="0.15">
      <c r="B36" s="41"/>
      <c r="C36" s="62" t="s">
        <v>42</v>
      </c>
      <c r="D36" s="217" t="s">
        <v>141</v>
      </c>
      <c r="E36" s="218"/>
      <c r="F36" s="217" t="s">
        <v>154</v>
      </c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8"/>
      <c r="U36" s="44"/>
      <c r="V36" s="43"/>
    </row>
    <row r="37" spans="2:26" ht="15" customHeight="1" x14ac:dyDescent="0.15">
      <c r="B37" s="41"/>
      <c r="C37" s="123">
        <f>COUNTA(D37)</f>
        <v>0</v>
      </c>
      <c r="D37" s="207"/>
      <c r="E37" s="208"/>
      <c r="F37" s="209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1"/>
      <c r="U37" s="44"/>
      <c r="V37" s="43"/>
    </row>
    <row r="38" spans="2:26" ht="15" customHeight="1" x14ac:dyDescent="0.15">
      <c r="B38" s="41"/>
      <c r="C38" s="123" t="str">
        <f>IF(D38="","",COUNTA(D$37:D38))</f>
        <v/>
      </c>
      <c r="D38" s="207"/>
      <c r="E38" s="208"/>
      <c r="F38" s="209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1"/>
      <c r="U38" s="44"/>
      <c r="V38" s="43"/>
    </row>
    <row r="39" spans="2:26" ht="15" customHeight="1" x14ac:dyDescent="0.15">
      <c r="B39" s="41"/>
      <c r="C39" s="123" t="str">
        <f>IF(D39="","",COUNTA(D$37:D39))</f>
        <v/>
      </c>
      <c r="D39" s="207"/>
      <c r="E39" s="208"/>
      <c r="F39" s="209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1"/>
      <c r="U39" s="44"/>
      <c r="V39" s="43"/>
    </row>
    <row r="40" spans="2:26" ht="15" customHeight="1" x14ac:dyDescent="0.15">
      <c r="B40" s="41"/>
      <c r="C40" s="123" t="str">
        <f>IF(D40="","",COUNTA(D$37:D40))</f>
        <v/>
      </c>
      <c r="D40" s="207"/>
      <c r="E40" s="208"/>
      <c r="F40" s="209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1"/>
      <c r="U40" s="44"/>
      <c r="V40" s="43"/>
    </row>
    <row r="41" spans="2:26" ht="15" customHeight="1" x14ac:dyDescent="0.15">
      <c r="B41" s="41"/>
      <c r="C41" s="123" t="str">
        <f>IF(D41="","",COUNTA(D$37:D41))</f>
        <v/>
      </c>
      <c r="D41" s="207"/>
      <c r="E41" s="208"/>
      <c r="F41" s="209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1"/>
      <c r="U41" s="44"/>
      <c r="V41" s="43"/>
    </row>
    <row r="42" spans="2:26" ht="15" customHeight="1" x14ac:dyDescent="0.15">
      <c r="B42" s="55"/>
      <c r="C42" s="56" t="s">
        <v>43</v>
      </c>
      <c r="D42" s="212">
        <f>ROUNDDOWN(SUM(D37:E41),-3)</f>
        <v>0</v>
      </c>
      <c r="E42" s="213"/>
      <c r="F42" s="214" t="s">
        <v>44</v>
      </c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6"/>
      <c r="U42" s="57"/>
      <c r="V42" s="43"/>
    </row>
    <row r="43" spans="2:26" ht="6" customHeight="1" x14ac:dyDescent="0.15">
      <c r="B43" s="41"/>
      <c r="C43" s="54"/>
      <c r="D43" s="58"/>
      <c r="E43" s="54"/>
      <c r="F43" s="58"/>
      <c r="G43" s="54"/>
      <c r="H43" s="5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  <c r="V43" s="43"/>
    </row>
    <row r="44" spans="2:26" ht="15" customHeight="1" x14ac:dyDescent="0.15">
      <c r="B44" s="59" t="str">
        <f>'２所要額精算書（別紙１）2'!B22</f>
        <v/>
      </c>
      <c r="C44" s="60" t="s">
        <v>19</v>
      </c>
      <c r="D44" s="58"/>
      <c r="E44" s="54"/>
      <c r="F44" s="58"/>
      <c r="G44" s="54"/>
      <c r="H44" s="54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4"/>
      <c r="V44" s="43"/>
      <c r="Z44" s="61"/>
    </row>
    <row r="45" spans="2:26" ht="8.25" customHeight="1" x14ac:dyDescent="0.15">
      <c r="B45" s="41"/>
      <c r="C45" s="150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4"/>
      <c r="V45" s="43"/>
      <c r="Z45" s="61"/>
    </row>
    <row r="46" spans="2:26" ht="18" customHeight="1" x14ac:dyDescent="0.15">
      <c r="B46" s="41" t="s">
        <v>37</v>
      </c>
      <c r="C46" s="43"/>
      <c r="D46" s="43"/>
      <c r="E46" s="43"/>
      <c r="F46" s="43" t="s">
        <v>0</v>
      </c>
      <c r="G46" s="1"/>
      <c r="H46" s="43" t="s">
        <v>38</v>
      </c>
      <c r="I46" s="1"/>
      <c r="J46" s="43" t="s">
        <v>39</v>
      </c>
      <c r="K46" s="1"/>
      <c r="L46" s="43" t="s">
        <v>40</v>
      </c>
      <c r="M46" s="54" t="s">
        <v>41</v>
      </c>
      <c r="N46" s="43" t="s">
        <v>0</v>
      </c>
      <c r="O46" s="1"/>
      <c r="P46" s="43" t="s">
        <v>38</v>
      </c>
      <c r="Q46" s="1"/>
      <c r="R46" s="43" t="s">
        <v>39</v>
      </c>
      <c r="S46" s="1"/>
      <c r="T46" s="43" t="s">
        <v>40</v>
      </c>
      <c r="U46" s="44"/>
      <c r="V46" s="43"/>
    </row>
    <row r="47" spans="2:26" ht="6.6" customHeight="1" x14ac:dyDescent="0.15">
      <c r="B47" s="41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54"/>
      <c r="N47" s="43"/>
      <c r="O47" s="43"/>
      <c r="P47" s="43"/>
      <c r="Q47" s="43"/>
      <c r="R47" s="43"/>
      <c r="S47" s="43"/>
      <c r="T47" s="43"/>
      <c r="U47" s="44"/>
      <c r="V47" s="43"/>
    </row>
    <row r="48" spans="2:26" ht="15" customHeight="1" x14ac:dyDescent="0.15">
      <c r="B48" s="41" t="s">
        <v>143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4"/>
      <c r="V48" s="43"/>
    </row>
    <row r="49" spans="2:22" ht="18" customHeight="1" x14ac:dyDescent="0.15">
      <c r="B49" s="41"/>
      <c r="C49" s="197">
        <f>COUNTA(D54:D59)</f>
        <v>0</v>
      </c>
      <c r="D49" s="198"/>
      <c r="E49" s="43" t="s">
        <v>46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4"/>
      <c r="V49" s="43"/>
    </row>
    <row r="50" spans="2:22" ht="6.6" customHeight="1" x14ac:dyDescent="0.15">
      <c r="B50" s="41"/>
      <c r="C50" s="54"/>
      <c r="D50" s="54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4"/>
      <c r="V50" s="43"/>
    </row>
    <row r="51" spans="2:22" ht="15" customHeight="1" x14ac:dyDescent="0.15">
      <c r="B51" s="41" t="s">
        <v>144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43"/>
    </row>
    <row r="52" spans="2:22" ht="18" customHeight="1" x14ac:dyDescent="0.15">
      <c r="B52" s="41"/>
      <c r="C52" s="199" t="s">
        <v>47</v>
      </c>
      <c r="D52" s="199" t="s">
        <v>48</v>
      </c>
      <c r="E52" s="201" t="s">
        <v>49</v>
      </c>
      <c r="F52" s="202"/>
      <c r="G52" s="202"/>
      <c r="H52" s="202"/>
      <c r="I52" s="202"/>
      <c r="J52" s="202"/>
      <c r="K52" s="203"/>
      <c r="L52" s="188" t="s">
        <v>145</v>
      </c>
      <c r="M52" s="189"/>
      <c r="N52" s="189"/>
      <c r="O52" s="189"/>
      <c r="P52" s="189"/>
      <c r="Q52" s="190"/>
      <c r="R52"/>
      <c r="S52"/>
      <c r="T52" s="43"/>
      <c r="U52" s="44"/>
      <c r="V52" s="43"/>
    </row>
    <row r="53" spans="2:22" ht="18" customHeight="1" x14ac:dyDescent="0.15">
      <c r="B53" s="41"/>
      <c r="C53" s="200"/>
      <c r="D53" s="200"/>
      <c r="E53" s="204"/>
      <c r="F53" s="205"/>
      <c r="G53" s="205"/>
      <c r="H53" s="205"/>
      <c r="I53" s="205"/>
      <c r="J53" s="205"/>
      <c r="K53" s="206"/>
      <c r="L53" s="188" t="s">
        <v>50</v>
      </c>
      <c r="M53" s="189"/>
      <c r="N53" s="190"/>
      <c r="O53" s="188" t="s">
        <v>51</v>
      </c>
      <c r="P53" s="189"/>
      <c r="Q53" s="190"/>
      <c r="R53"/>
      <c r="S53"/>
      <c r="T53" s="43"/>
      <c r="U53" s="44"/>
      <c r="V53" s="43"/>
    </row>
    <row r="54" spans="2:22" ht="18" customHeight="1" x14ac:dyDescent="0.15">
      <c r="B54" s="41"/>
      <c r="C54" s="128">
        <f>COUNTA(D54)</f>
        <v>0</v>
      </c>
      <c r="D54" s="124"/>
      <c r="E54" s="125" t="s">
        <v>0</v>
      </c>
      <c r="F54" s="126"/>
      <c r="G54" s="125" t="s">
        <v>38</v>
      </c>
      <c r="H54" s="126"/>
      <c r="I54" s="125" t="s">
        <v>39</v>
      </c>
      <c r="J54" s="126"/>
      <c r="K54" s="125" t="s">
        <v>40</v>
      </c>
      <c r="L54" s="195"/>
      <c r="M54" s="196"/>
      <c r="N54" s="125" t="s">
        <v>52</v>
      </c>
      <c r="O54" s="195"/>
      <c r="P54" s="196"/>
      <c r="Q54" s="125" t="s">
        <v>52</v>
      </c>
      <c r="R54" s="53" t="s">
        <v>53</v>
      </c>
      <c r="S54" s="53">
        <f>L54+O54</f>
        <v>0</v>
      </c>
      <c r="T54" s="43"/>
      <c r="U54" s="44"/>
      <c r="V54" s="43"/>
    </row>
    <row r="55" spans="2:22" ht="18" customHeight="1" x14ac:dyDescent="0.15">
      <c r="B55" s="41"/>
      <c r="C55" s="128" t="str">
        <f>IF(D55="","",COUNTA(D$54:D55))</f>
        <v/>
      </c>
      <c r="D55" s="124"/>
      <c r="E55" s="125" t="s">
        <v>0</v>
      </c>
      <c r="F55" s="126"/>
      <c r="G55" s="125" t="s">
        <v>38</v>
      </c>
      <c r="H55" s="126"/>
      <c r="I55" s="125" t="s">
        <v>39</v>
      </c>
      <c r="J55" s="126"/>
      <c r="K55" s="125" t="s">
        <v>40</v>
      </c>
      <c r="L55" s="195"/>
      <c r="M55" s="196"/>
      <c r="N55" s="125" t="s">
        <v>52</v>
      </c>
      <c r="O55" s="195"/>
      <c r="P55" s="196"/>
      <c r="Q55" s="125" t="s">
        <v>52</v>
      </c>
      <c r="R55" s="53" t="s">
        <v>54</v>
      </c>
      <c r="S55" s="53">
        <f t="shared" ref="S55:S59" si="0">L55+O55</f>
        <v>0</v>
      </c>
      <c r="T55" s="43"/>
      <c r="U55" s="44"/>
      <c r="V55" s="43"/>
    </row>
    <row r="56" spans="2:22" ht="18" customHeight="1" x14ac:dyDescent="0.15">
      <c r="B56" s="41"/>
      <c r="C56" s="128" t="str">
        <f>IF(D56="","",COUNTA(D$54:D56))</f>
        <v/>
      </c>
      <c r="D56" s="124"/>
      <c r="E56" s="125" t="s">
        <v>0</v>
      </c>
      <c r="F56" s="126"/>
      <c r="G56" s="125" t="s">
        <v>38</v>
      </c>
      <c r="H56" s="126"/>
      <c r="I56" s="125" t="s">
        <v>39</v>
      </c>
      <c r="J56" s="126"/>
      <c r="K56" s="125" t="s">
        <v>40</v>
      </c>
      <c r="L56" s="195"/>
      <c r="M56" s="196"/>
      <c r="N56" s="125" t="s">
        <v>52</v>
      </c>
      <c r="O56" s="195"/>
      <c r="P56" s="196"/>
      <c r="Q56" s="125" t="s">
        <v>52</v>
      </c>
      <c r="R56" s="53" t="s">
        <v>54</v>
      </c>
      <c r="S56" s="53">
        <f t="shared" si="0"/>
        <v>0</v>
      </c>
      <c r="T56" s="43"/>
      <c r="U56" s="44"/>
      <c r="V56" s="43"/>
    </row>
    <row r="57" spans="2:22" ht="18" customHeight="1" x14ac:dyDescent="0.15">
      <c r="B57" s="41"/>
      <c r="C57" s="128" t="str">
        <f>IF(D57="","",COUNTA(D$54:D57))</f>
        <v/>
      </c>
      <c r="D57" s="124"/>
      <c r="E57" s="125" t="s">
        <v>0</v>
      </c>
      <c r="F57" s="126"/>
      <c r="G57" s="125" t="s">
        <v>38</v>
      </c>
      <c r="H57" s="126"/>
      <c r="I57" s="125" t="s">
        <v>39</v>
      </c>
      <c r="J57" s="126"/>
      <c r="K57" s="125" t="s">
        <v>40</v>
      </c>
      <c r="L57" s="195"/>
      <c r="M57" s="196"/>
      <c r="N57" s="125" t="s">
        <v>52</v>
      </c>
      <c r="O57" s="195"/>
      <c r="P57" s="196"/>
      <c r="Q57" s="125" t="s">
        <v>52</v>
      </c>
      <c r="R57" s="53" t="s">
        <v>54</v>
      </c>
      <c r="S57" s="53">
        <f t="shared" si="0"/>
        <v>0</v>
      </c>
      <c r="T57" s="43"/>
      <c r="U57" s="44"/>
      <c r="V57" s="43"/>
    </row>
    <row r="58" spans="2:22" ht="18" customHeight="1" x14ac:dyDescent="0.15">
      <c r="B58" s="41"/>
      <c r="C58" s="128" t="str">
        <f>IF(D58="","",COUNTA(D$54:D58))</f>
        <v/>
      </c>
      <c r="D58" s="124"/>
      <c r="E58" s="125" t="s">
        <v>0</v>
      </c>
      <c r="F58" s="126"/>
      <c r="G58" s="125" t="s">
        <v>38</v>
      </c>
      <c r="H58" s="126"/>
      <c r="I58" s="125" t="s">
        <v>39</v>
      </c>
      <c r="J58" s="126"/>
      <c r="K58" s="125" t="s">
        <v>40</v>
      </c>
      <c r="L58" s="195"/>
      <c r="M58" s="196"/>
      <c r="N58" s="125" t="s">
        <v>52</v>
      </c>
      <c r="O58" s="195"/>
      <c r="P58" s="196"/>
      <c r="Q58" s="125" t="s">
        <v>52</v>
      </c>
      <c r="R58" s="53" t="s">
        <v>54</v>
      </c>
      <c r="S58" s="53">
        <f t="shared" si="0"/>
        <v>0</v>
      </c>
      <c r="T58" s="43"/>
      <c r="U58" s="44"/>
      <c r="V58" s="43"/>
    </row>
    <row r="59" spans="2:22" ht="18" customHeight="1" x14ac:dyDescent="0.15">
      <c r="B59" s="41"/>
      <c r="C59" s="128" t="str">
        <f>IF(D59="","",COUNTA(D$54:D59))</f>
        <v/>
      </c>
      <c r="D59" s="124"/>
      <c r="E59" s="125" t="s">
        <v>0</v>
      </c>
      <c r="F59" s="127"/>
      <c r="G59" s="125" t="s">
        <v>38</v>
      </c>
      <c r="H59" s="127"/>
      <c r="I59" s="125" t="s">
        <v>39</v>
      </c>
      <c r="J59" s="127"/>
      <c r="K59" s="125" t="s">
        <v>40</v>
      </c>
      <c r="L59" s="195"/>
      <c r="M59" s="196"/>
      <c r="N59" s="125" t="s">
        <v>52</v>
      </c>
      <c r="O59" s="195"/>
      <c r="P59" s="196"/>
      <c r="Q59" s="125" t="s">
        <v>52</v>
      </c>
      <c r="R59" s="53" t="s">
        <v>54</v>
      </c>
      <c r="S59" s="53">
        <f t="shared" si="0"/>
        <v>0</v>
      </c>
      <c r="T59" s="43"/>
      <c r="U59" s="44"/>
      <c r="V59" s="43"/>
    </row>
    <row r="60" spans="2:22" ht="18" customHeight="1" x14ac:dyDescent="0.15">
      <c r="B60" s="41"/>
      <c r="C60" s="188" t="s">
        <v>53</v>
      </c>
      <c r="D60" s="189"/>
      <c r="E60" s="189"/>
      <c r="F60" s="189"/>
      <c r="G60" s="189"/>
      <c r="H60" s="189"/>
      <c r="I60" s="189"/>
      <c r="J60" s="189"/>
      <c r="K60" s="190"/>
      <c r="L60" s="191">
        <f>SUM(L54:M59)</f>
        <v>0</v>
      </c>
      <c r="M60" s="192"/>
      <c r="N60" s="42" t="s">
        <v>52</v>
      </c>
      <c r="O60" s="193">
        <f>SUM(O54:P59)</f>
        <v>0</v>
      </c>
      <c r="P60" s="194"/>
      <c r="Q60" s="42" t="s">
        <v>52</v>
      </c>
      <c r="R60"/>
      <c r="S60"/>
      <c r="T60" s="43"/>
      <c r="U60" s="44"/>
      <c r="V60" s="43"/>
    </row>
    <row r="61" spans="2:22" ht="18" customHeight="1" x14ac:dyDescent="0.15">
      <c r="B61" s="46"/>
      <c r="C61" s="47" t="s">
        <v>55</v>
      </c>
      <c r="D61" s="48"/>
      <c r="E61" s="48"/>
      <c r="F61" s="48"/>
      <c r="G61" s="48"/>
      <c r="H61" s="48"/>
      <c r="I61" s="48"/>
      <c r="J61" s="48"/>
      <c r="K61" s="48"/>
      <c r="L61" s="49"/>
      <c r="M61" s="49"/>
      <c r="N61" s="48"/>
      <c r="O61" s="50"/>
      <c r="P61" s="50"/>
      <c r="Q61" s="48"/>
      <c r="R61" s="50"/>
      <c r="S61" s="50"/>
      <c r="T61" s="51"/>
      <c r="U61" s="52"/>
      <c r="V61" s="43"/>
    </row>
  </sheetData>
  <sheetProtection algorithmName="SHA-512" hashValue="iF57q0lbKD3jF9tvpHwVD/CiLf+OUivaugsWsnnPhw4ijlOzz8nHy2qvbMrPaCknZxMT3WCltFNC+CHKsuDXhA==" saltValue="NWhOtI0Vo+VPu9ndW390GQ==" spinCount="100000" sheet="1" objects="1" scenarios="1"/>
  <mergeCells count="59">
    <mergeCell ref="F8:J8"/>
    <mergeCell ref="K8:U8"/>
    <mergeCell ref="A4:V4"/>
    <mergeCell ref="F6:J6"/>
    <mergeCell ref="K6:U6"/>
    <mergeCell ref="F7:J7"/>
    <mergeCell ref="K7:U7"/>
    <mergeCell ref="J10:L10"/>
    <mergeCell ref="J11:L11"/>
    <mergeCell ref="D24:E24"/>
    <mergeCell ref="F24:T24"/>
    <mergeCell ref="D25:E25"/>
    <mergeCell ref="F25:T25"/>
    <mergeCell ref="D26:E26"/>
    <mergeCell ref="F26:T26"/>
    <mergeCell ref="D27:E27"/>
    <mergeCell ref="F27:T27"/>
    <mergeCell ref="D28:E28"/>
    <mergeCell ref="F28:T28"/>
    <mergeCell ref="D29:E29"/>
    <mergeCell ref="F29:T29"/>
    <mergeCell ref="D30:E30"/>
    <mergeCell ref="F30:T30"/>
    <mergeCell ref="D36:E36"/>
    <mergeCell ref="F36:T36"/>
    <mergeCell ref="D37:E37"/>
    <mergeCell ref="F37:T37"/>
    <mergeCell ref="D38:E38"/>
    <mergeCell ref="F38:T38"/>
    <mergeCell ref="D39:E39"/>
    <mergeCell ref="F39:T39"/>
    <mergeCell ref="D40:E40"/>
    <mergeCell ref="F40:T40"/>
    <mergeCell ref="D41:E41"/>
    <mergeCell ref="F41:T41"/>
    <mergeCell ref="D42:E42"/>
    <mergeCell ref="F42:T42"/>
    <mergeCell ref="C49:D49"/>
    <mergeCell ref="C52:C53"/>
    <mergeCell ref="D52:D53"/>
    <mergeCell ref="E52:K53"/>
    <mergeCell ref="L52:Q52"/>
    <mergeCell ref="L53:N53"/>
    <mergeCell ref="O53:Q53"/>
    <mergeCell ref="L54:M54"/>
    <mergeCell ref="O54:P54"/>
    <mergeCell ref="L55:M55"/>
    <mergeCell ref="O55:P55"/>
    <mergeCell ref="L56:M56"/>
    <mergeCell ref="O56:P56"/>
    <mergeCell ref="C60:K60"/>
    <mergeCell ref="L60:M60"/>
    <mergeCell ref="O60:P60"/>
    <mergeCell ref="L57:M57"/>
    <mergeCell ref="O57:P57"/>
    <mergeCell ref="L58:M58"/>
    <mergeCell ref="O58:P58"/>
    <mergeCell ref="L59:M59"/>
    <mergeCell ref="O59:P59"/>
  </mergeCells>
  <phoneticPr fontId="1"/>
  <conditionalFormatting sqref="S54:S59">
    <cfRule type="cellIs" dxfId="3" priority="1" operator="greaterThan">
      <formula>30</formula>
    </cfRule>
  </conditionalFormatting>
  <dataValidations count="1">
    <dataValidation type="list" allowBlank="1" showInputMessage="1" showErrorMessage="1" sqref="J10:J11" xr:uid="{8A37C7CA-62B7-4100-ACC4-092ECC21439D}">
      <formula1>$AH$3:$AH$4</formula1>
    </dataValidation>
  </dataValidations>
  <pageMargins left="0.70866141732283472" right="0.39370078740157483" top="0.56000000000000005" bottom="0.46" header="0.31496062992125984" footer="0.31496062992125984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D3F3-5A32-4075-8362-6DBC931CAED3}">
  <sheetPr>
    <tabColor rgb="FFF9DCE6"/>
  </sheetPr>
  <dimension ref="A1:DV84"/>
  <sheetViews>
    <sheetView showZeros="0" view="pageBreakPreview" topLeftCell="A14" zoomScale="115" zoomScaleNormal="100" zoomScaleSheetLayoutView="115" workbookViewId="0">
      <selection activeCell="D42" sqref="D42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6" style="45" customWidth="1"/>
    <col min="5" max="5" width="4.25" style="45" customWidth="1"/>
    <col min="6" max="7" width="4.75" style="45" customWidth="1"/>
    <col min="8" max="8" width="2.75" style="45" customWidth="1"/>
    <col min="9" max="9" width="4.875" style="45" customWidth="1"/>
    <col min="10" max="12" width="3.875" style="45" customWidth="1"/>
    <col min="13" max="13" width="2.125" style="45" customWidth="1"/>
    <col min="14" max="15" width="4.75" style="45" customWidth="1"/>
    <col min="16" max="16" width="2.375" style="45" customWidth="1"/>
    <col min="17" max="20" width="3.875" style="45" customWidth="1"/>
    <col min="21" max="21" width="6" style="45"/>
    <col min="22" max="22" width="4.875" style="45" customWidth="1"/>
    <col min="23" max="23" width="2.75" style="45" customWidth="1"/>
    <col min="24" max="24" width="2.875" style="45" customWidth="1"/>
    <col min="25" max="25" width="3.125" style="45" customWidth="1"/>
    <col min="26" max="26" width="2.375" style="45" customWidth="1"/>
    <col min="27" max="32" width="6" style="45"/>
    <col min="33" max="33" width="5.375" style="45" customWidth="1"/>
    <col min="34" max="34" width="6" style="45" hidden="1" customWidth="1"/>
    <col min="35" max="16384" width="6" style="45"/>
  </cols>
  <sheetData>
    <row r="1" spans="1:126" s="78" customFormat="1" ht="61.9" customHeight="1" x14ac:dyDescent="0.15"/>
    <row r="2" spans="1:126" ht="15" customHeight="1" x14ac:dyDescent="0.15">
      <c r="A2" s="79" t="s">
        <v>29</v>
      </c>
      <c r="AH2" s="81" t="s">
        <v>56</v>
      </c>
    </row>
    <row r="3" spans="1:126" ht="9" customHeight="1" x14ac:dyDescent="0.15">
      <c r="C3" s="65"/>
      <c r="D3" s="66"/>
      <c r="E3" s="65"/>
      <c r="F3" s="66"/>
      <c r="G3" s="65"/>
      <c r="H3" s="65"/>
      <c r="AH3" s="81"/>
    </row>
    <row r="4" spans="1:126" ht="6" customHeight="1" x14ac:dyDescent="0.15">
      <c r="B4" s="67"/>
      <c r="C4" s="68"/>
      <c r="D4" s="68"/>
      <c r="E4" s="68"/>
      <c r="F4" s="68"/>
      <c r="G4" s="68"/>
      <c r="H4" s="68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/>
      <c r="Y4" s="43"/>
    </row>
    <row r="5" spans="1:126" ht="15" customHeight="1" x14ac:dyDescent="0.15">
      <c r="B5" s="71" t="s">
        <v>22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4"/>
      <c r="Y5" s="43"/>
    </row>
    <row r="6" spans="1:126" ht="9" customHeight="1" x14ac:dyDescent="0.1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57"/>
      <c r="Y6" s="43"/>
    </row>
    <row r="7" spans="1:126" ht="15" customHeight="1" x14ac:dyDescent="0.15">
      <c r="B7" s="75" t="str">
        <f>'２所要額精算書（別紙１）2'!B30</f>
        <v/>
      </c>
      <c r="C7" s="143" t="s">
        <v>57</v>
      </c>
      <c r="D7" s="58"/>
      <c r="E7" s="54"/>
      <c r="F7" s="58"/>
      <c r="G7" s="54"/>
      <c r="H7" s="5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4"/>
      <c r="Y7" s="43"/>
    </row>
    <row r="8" spans="1:126" ht="8.25" customHeight="1" x14ac:dyDescent="0.15">
      <c r="B8" s="41"/>
      <c r="C8" s="151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4"/>
      <c r="Y8" s="43"/>
    </row>
    <row r="9" spans="1:126" s="82" customFormat="1" ht="22.5" customHeight="1" x14ac:dyDescent="0.15">
      <c r="B9" s="138" t="s">
        <v>58</v>
      </c>
      <c r="C9" s="139"/>
      <c r="D9" s="139"/>
      <c r="E9" s="139"/>
      <c r="F9" s="139"/>
      <c r="G9" s="131" t="s">
        <v>0</v>
      </c>
      <c r="H9" s="132"/>
      <c r="I9" s="131" t="s">
        <v>38</v>
      </c>
      <c r="J9" s="132"/>
      <c r="K9" s="131" t="s">
        <v>39</v>
      </c>
      <c r="L9" s="132"/>
      <c r="M9" s="131" t="s">
        <v>40</v>
      </c>
      <c r="N9" s="131" t="s">
        <v>41</v>
      </c>
      <c r="O9" s="131" t="s">
        <v>0</v>
      </c>
      <c r="P9" s="132"/>
      <c r="Q9" s="131" t="s">
        <v>38</v>
      </c>
      <c r="R9" s="132"/>
      <c r="S9" s="131" t="s">
        <v>39</v>
      </c>
      <c r="T9" s="132"/>
      <c r="U9" s="131" t="s">
        <v>40</v>
      </c>
      <c r="V9" s="133"/>
      <c r="W9" s="133"/>
      <c r="X9" s="134"/>
      <c r="DV9" s="82" t="s">
        <v>59</v>
      </c>
    </row>
    <row r="10" spans="1:126" s="82" customFormat="1" ht="22.5" customHeight="1" x14ac:dyDescent="0.15">
      <c r="B10" s="140" t="s">
        <v>146</v>
      </c>
      <c r="C10" s="139"/>
      <c r="D10" s="141"/>
      <c r="E10" s="141"/>
      <c r="F10" s="141"/>
      <c r="G10" s="135"/>
      <c r="H10" s="135"/>
      <c r="I10" s="135"/>
      <c r="J10" s="135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5"/>
      <c r="X10" s="137"/>
      <c r="DV10" s="82" t="s">
        <v>60</v>
      </c>
    </row>
    <row r="11" spans="1:126" s="82" customFormat="1" ht="22.5" customHeight="1" x14ac:dyDescent="0.15">
      <c r="B11" s="140" t="s">
        <v>61</v>
      </c>
      <c r="C11" s="142"/>
      <c r="D11" s="139" t="s">
        <v>147</v>
      </c>
      <c r="E11" s="141"/>
      <c r="F11" s="141"/>
      <c r="G11" s="135"/>
      <c r="H11" s="135"/>
      <c r="I11" s="135"/>
      <c r="J11" s="135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5"/>
      <c r="X11" s="137"/>
      <c r="DV11" s="82" t="s">
        <v>0</v>
      </c>
    </row>
    <row r="12" spans="1:126" s="82" customFormat="1" ht="22.5" customHeight="1" x14ac:dyDescent="0.15">
      <c r="B12" s="138"/>
      <c r="C12" s="142"/>
      <c r="D12" s="139" t="s">
        <v>148</v>
      </c>
      <c r="E12" s="139"/>
      <c r="F12" s="139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6"/>
      <c r="T12" s="136"/>
      <c r="U12" s="136"/>
      <c r="V12" s="136"/>
      <c r="W12" s="136"/>
      <c r="X12" s="134"/>
    </row>
    <row r="13" spans="1:126" s="82" customFormat="1" ht="22.5" customHeight="1" x14ac:dyDescent="0.15">
      <c r="B13" s="138" t="s">
        <v>149</v>
      </c>
      <c r="C13" s="139"/>
      <c r="D13" s="139"/>
      <c r="E13" s="139"/>
      <c r="F13" s="139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6"/>
      <c r="T13" s="136"/>
      <c r="U13" s="136"/>
      <c r="V13" s="136"/>
      <c r="W13" s="136"/>
      <c r="X13" s="134"/>
    </row>
    <row r="14" spans="1:126" s="82" customFormat="1" ht="22.5" customHeight="1" x14ac:dyDescent="0.15">
      <c r="B14" s="138" t="s">
        <v>62</v>
      </c>
      <c r="C14" s="139"/>
      <c r="D14" s="139"/>
      <c r="E14" s="141"/>
      <c r="F14" s="141"/>
      <c r="G14" s="131" t="s">
        <v>0</v>
      </c>
      <c r="H14" s="132"/>
      <c r="I14" s="131" t="s">
        <v>38</v>
      </c>
      <c r="J14" s="132"/>
      <c r="K14" s="131" t="s">
        <v>39</v>
      </c>
      <c r="L14" s="132"/>
      <c r="M14" s="131" t="s">
        <v>40</v>
      </c>
      <c r="N14" s="131" t="s">
        <v>41</v>
      </c>
      <c r="O14" s="130" t="s">
        <v>0</v>
      </c>
      <c r="P14" s="132"/>
      <c r="Q14" s="131" t="s">
        <v>38</v>
      </c>
      <c r="R14" s="132"/>
      <c r="S14" s="131" t="s">
        <v>39</v>
      </c>
      <c r="T14" s="132"/>
      <c r="U14" s="131" t="s">
        <v>40</v>
      </c>
      <c r="V14" s="133"/>
      <c r="W14" s="133"/>
      <c r="X14" s="134"/>
    </row>
    <row r="15" spans="1:126" ht="9" customHeight="1" x14ac:dyDescent="0.15">
      <c r="B15" s="7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X15" s="83"/>
      <c r="Y15" s="43"/>
    </row>
    <row r="16" spans="1:126" ht="15" customHeight="1" x14ac:dyDescent="0.15">
      <c r="B16" s="59" t="str">
        <f>'２所要額精算書（別紙１）2'!B34</f>
        <v/>
      </c>
      <c r="C16" s="60" t="s">
        <v>165</v>
      </c>
      <c r="D16" s="58"/>
      <c r="E16" s="54"/>
      <c r="F16" s="58"/>
      <c r="G16" s="54"/>
      <c r="H16" s="5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X16" s="83"/>
      <c r="Y16" s="43"/>
    </row>
    <row r="17" spans="2:30" ht="9" customHeight="1" x14ac:dyDescent="0.15">
      <c r="B17" s="41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7"/>
      <c r="Y17" s="43"/>
    </row>
    <row r="18" spans="2:30" ht="18" customHeight="1" x14ac:dyDescent="0.15">
      <c r="B18" s="41" t="s">
        <v>37</v>
      </c>
      <c r="C18" s="43"/>
      <c r="D18" s="43"/>
      <c r="E18" s="43"/>
      <c r="G18" s="43" t="s">
        <v>0</v>
      </c>
      <c r="H18" s="1"/>
      <c r="I18" s="43" t="s">
        <v>38</v>
      </c>
      <c r="J18" s="1"/>
      <c r="K18" s="43" t="s">
        <v>39</v>
      </c>
      <c r="L18" s="1"/>
      <c r="M18" s="43" t="s">
        <v>40</v>
      </c>
      <c r="N18" s="54" t="s">
        <v>41</v>
      </c>
      <c r="O18" s="54" t="s">
        <v>0</v>
      </c>
      <c r="P18" s="1"/>
      <c r="Q18" s="43" t="s">
        <v>38</v>
      </c>
      <c r="R18" s="1"/>
      <c r="S18" s="43" t="s">
        <v>39</v>
      </c>
      <c r="T18" s="1"/>
      <c r="U18" s="43" t="s">
        <v>40</v>
      </c>
      <c r="X18" s="83"/>
      <c r="Y18" s="43"/>
    </row>
    <row r="19" spans="2:30" ht="15" customHeight="1" x14ac:dyDescent="0.15">
      <c r="B19" s="41" t="s">
        <v>150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3"/>
    </row>
    <row r="20" spans="2:30" ht="15" customHeight="1" x14ac:dyDescent="0.15">
      <c r="B20" s="41"/>
      <c r="C20" s="197">
        <f>COUNTA(D23:D27)</f>
        <v>0</v>
      </c>
      <c r="D20" s="198"/>
      <c r="E20" s="41" t="s">
        <v>46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3"/>
    </row>
    <row r="21" spans="2:30" ht="15" customHeight="1" x14ac:dyDescent="0.15">
      <c r="B21" s="41" t="s">
        <v>151</v>
      </c>
      <c r="C21" s="54"/>
      <c r="D21" s="54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3"/>
    </row>
    <row r="22" spans="2:30" ht="27.6" customHeight="1" x14ac:dyDescent="0.15">
      <c r="B22" s="41"/>
      <c r="C22" s="125" t="s">
        <v>47</v>
      </c>
      <c r="D22" s="125" t="s">
        <v>48</v>
      </c>
      <c r="E22" s="256" t="s">
        <v>49</v>
      </c>
      <c r="F22" s="256"/>
      <c r="G22" s="256"/>
      <c r="H22" s="256"/>
      <c r="I22" s="256"/>
      <c r="J22" s="256"/>
      <c r="K22" s="257"/>
      <c r="L22" s="257" t="s">
        <v>63</v>
      </c>
      <c r="M22" s="258"/>
      <c r="N22" s="258"/>
      <c r="O22" s="258"/>
      <c r="P22" s="258"/>
      <c r="Q22" s="258"/>
      <c r="R22" s="259"/>
      <c r="S22" s="260" t="s">
        <v>64</v>
      </c>
      <c r="T22" s="261"/>
      <c r="U22" s="262" t="s">
        <v>152</v>
      </c>
      <c r="V22" s="263"/>
      <c r="W22" s="264"/>
      <c r="X22" s="44"/>
      <c r="Y22" s="43"/>
      <c r="AD22" s="61"/>
    </row>
    <row r="23" spans="2:30" ht="15" customHeight="1" x14ac:dyDescent="0.15">
      <c r="B23" s="41"/>
      <c r="C23" s="123">
        <f>COUNTA(D23)</f>
        <v>0</v>
      </c>
      <c r="D23" s="145"/>
      <c r="E23" s="145"/>
      <c r="F23" s="127"/>
      <c r="G23" s="125" t="s">
        <v>38</v>
      </c>
      <c r="H23" s="127"/>
      <c r="I23" s="125" t="s">
        <v>39</v>
      </c>
      <c r="J23" s="127"/>
      <c r="K23" s="144" t="s">
        <v>40</v>
      </c>
      <c r="L23" s="146" t="s">
        <v>0</v>
      </c>
      <c r="M23" s="127"/>
      <c r="N23" s="125" t="s">
        <v>38</v>
      </c>
      <c r="O23" s="127"/>
      <c r="P23" s="125" t="s">
        <v>39</v>
      </c>
      <c r="Q23" s="127"/>
      <c r="R23" s="144" t="s">
        <v>40</v>
      </c>
      <c r="S23" s="147"/>
      <c r="T23" s="148" t="s">
        <v>66</v>
      </c>
      <c r="U23" s="253"/>
      <c r="V23" s="254"/>
      <c r="W23" s="255"/>
      <c r="X23" s="44"/>
      <c r="Y23" s="43"/>
      <c r="AD23" s="61"/>
    </row>
    <row r="24" spans="2:30" ht="15" customHeight="1" x14ac:dyDescent="0.15">
      <c r="B24" s="41"/>
      <c r="C24" s="123" t="str">
        <f>IF(D24="","",COUNTA(D$23:D24))</f>
        <v/>
      </c>
      <c r="D24" s="145"/>
      <c r="E24" s="145"/>
      <c r="F24" s="127"/>
      <c r="G24" s="125" t="s">
        <v>38</v>
      </c>
      <c r="H24" s="127"/>
      <c r="I24" s="125" t="s">
        <v>39</v>
      </c>
      <c r="J24" s="127"/>
      <c r="K24" s="144" t="s">
        <v>40</v>
      </c>
      <c r="L24" s="146" t="s">
        <v>0</v>
      </c>
      <c r="M24" s="127"/>
      <c r="N24" s="125" t="s">
        <v>38</v>
      </c>
      <c r="O24" s="127"/>
      <c r="P24" s="125" t="s">
        <v>39</v>
      </c>
      <c r="Q24" s="127"/>
      <c r="R24" s="144" t="s">
        <v>40</v>
      </c>
      <c r="S24" s="147"/>
      <c r="T24" s="148" t="s">
        <v>66</v>
      </c>
      <c r="U24" s="253"/>
      <c r="V24" s="254"/>
      <c r="W24" s="255"/>
      <c r="X24" s="44"/>
      <c r="Y24" s="43"/>
    </row>
    <row r="25" spans="2:30" ht="15" customHeight="1" x14ac:dyDescent="0.15">
      <c r="B25" s="41"/>
      <c r="C25" s="123" t="str">
        <f>IF(D25="","",COUNTA(D$23:D25))</f>
        <v/>
      </c>
      <c r="D25" s="145"/>
      <c r="E25" s="145"/>
      <c r="F25" s="127"/>
      <c r="G25" s="125" t="s">
        <v>38</v>
      </c>
      <c r="H25" s="127"/>
      <c r="I25" s="125" t="s">
        <v>39</v>
      </c>
      <c r="J25" s="127"/>
      <c r="K25" s="144" t="s">
        <v>40</v>
      </c>
      <c r="L25" s="146" t="s">
        <v>0</v>
      </c>
      <c r="M25" s="127"/>
      <c r="N25" s="125" t="s">
        <v>38</v>
      </c>
      <c r="O25" s="127"/>
      <c r="P25" s="125" t="s">
        <v>39</v>
      </c>
      <c r="Q25" s="127"/>
      <c r="R25" s="144" t="s">
        <v>40</v>
      </c>
      <c r="S25" s="147"/>
      <c r="T25" s="148" t="s">
        <v>66</v>
      </c>
      <c r="U25" s="253"/>
      <c r="V25" s="254"/>
      <c r="W25" s="255"/>
      <c r="X25" s="44"/>
      <c r="Y25" s="43"/>
    </row>
    <row r="26" spans="2:30" ht="15" customHeight="1" x14ac:dyDescent="0.15">
      <c r="B26" s="41"/>
      <c r="C26" s="123" t="str">
        <f>IF(D26="","",COUNTA(D$23:D26))</f>
        <v/>
      </c>
      <c r="D26" s="145"/>
      <c r="E26" s="145"/>
      <c r="F26" s="127"/>
      <c r="G26" s="125" t="s">
        <v>38</v>
      </c>
      <c r="H26" s="127"/>
      <c r="I26" s="125" t="s">
        <v>39</v>
      </c>
      <c r="J26" s="127"/>
      <c r="K26" s="144" t="s">
        <v>40</v>
      </c>
      <c r="L26" s="146" t="s">
        <v>0</v>
      </c>
      <c r="M26" s="127"/>
      <c r="N26" s="125" t="s">
        <v>38</v>
      </c>
      <c r="O26" s="127"/>
      <c r="P26" s="125" t="s">
        <v>39</v>
      </c>
      <c r="Q26" s="127"/>
      <c r="R26" s="144" t="s">
        <v>40</v>
      </c>
      <c r="S26" s="147"/>
      <c r="T26" s="148" t="s">
        <v>66</v>
      </c>
      <c r="U26" s="253"/>
      <c r="V26" s="254"/>
      <c r="W26" s="255"/>
      <c r="X26" s="44"/>
      <c r="Y26" s="43"/>
      <c r="AA26" s="61" t="s">
        <v>65</v>
      </c>
    </row>
    <row r="27" spans="2:30" ht="15" customHeight="1" x14ac:dyDescent="0.15">
      <c r="B27" s="41"/>
      <c r="C27" s="123" t="str">
        <f>IF(D27="","",COUNTA(D$23:D27))</f>
        <v/>
      </c>
      <c r="D27" s="145"/>
      <c r="E27" s="145"/>
      <c r="F27" s="127"/>
      <c r="G27" s="125" t="s">
        <v>38</v>
      </c>
      <c r="H27" s="127"/>
      <c r="I27" s="125" t="s">
        <v>39</v>
      </c>
      <c r="J27" s="127"/>
      <c r="K27" s="144" t="s">
        <v>40</v>
      </c>
      <c r="L27" s="146" t="s">
        <v>0</v>
      </c>
      <c r="M27" s="127"/>
      <c r="N27" s="125" t="s">
        <v>38</v>
      </c>
      <c r="O27" s="127"/>
      <c r="P27" s="125" t="s">
        <v>39</v>
      </c>
      <c r="Q27" s="127"/>
      <c r="R27" s="144" t="s">
        <v>40</v>
      </c>
      <c r="S27" s="147"/>
      <c r="T27" s="148" t="s">
        <v>66</v>
      </c>
      <c r="U27" s="253"/>
      <c r="V27" s="254"/>
      <c r="W27" s="255"/>
      <c r="X27" s="44"/>
      <c r="Y27" s="43"/>
      <c r="AA27" s="61" t="s">
        <v>158</v>
      </c>
    </row>
    <row r="28" spans="2:30" ht="15" customHeight="1" x14ac:dyDescent="0.15">
      <c r="B28" s="41"/>
      <c r="C28" s="188" t="s">
        <v>53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90"/>
      <c r="S28" s="84">
        <f>SUM(S23:T27)</f>
        <v>0</v>
      </c>
      <c r="T28" s="129" t="s">
        <v>66</v>
      </c>
      <c r="U28" s="265">
        <f>SUM(U23:W27)</f>
        <v>0</v>
      </c>
      <c r="V28" s="266"/>
      <c r="W28" s="267"/>
      <c r="X28" s="44"/>
      <c r="Y28" s="43"/>
    </row>
    <row r="29" spans="2:30" ht="15" customHeight="1" x14ac:dyDescent="0.15">
      <c r="B29" s="41"/>
      <c r="C29" s="85" t="s">
        <v>67</v>
      </c>
      <c r="D29" s="54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4"/>
      <c r="Y29" s="43"/>
    </row>
    <row r="30" spans="2:30" ht="15" customHeight="1" x14ac:dyDescent="0.15">
      <c r="B30" s="55"/>
      <c r="C30" s="73"/>
      <c r="D30" s="86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57"/>
      <c r="Y30" s="43"/>
    </row>
    <row r="31" spans="2:30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3"/>
    </row>
    <row r="32" spans="2:30" ht="15" customHeight="1" x14ac:dyDescent="0.15">
      <c r="B32" s="75" t="str">
        <f>'２所要額精算書（別紙１）2'!B44</f>
        <v/>
      </c>
      <c r="C32" s="60" t="s">
        <v>68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3"/>
    </row>
    <row r="33" spans="2:25" ht="7.5" customHeight="1" x14ac:dyDescent="0.15">
      <c r="B33" s="41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7"/>
      <c r="Y33" s="43"/>
    </row>
    <row r="34" spans="2:25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X34" s="44"/>
      <c r="Y34" s="43"/>
    </row>
    <row r="35" spans="2:25" ht="18" customHeight="1" x14ac:dyDescent="0.15">
      <c r="B35" s="41"/>
      <c r="C35" s="89"/>
      <c r="D35" s="43" t="s">
        <v>114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54"/>
      <c r="U35" s="43"/>
      <c r="V35" s="43"/>
      <c r="W35" s="43"/>
      <c r="X35" s="44"/>
      <c r="Y35" s="43"/>
    </row>
    <row r="36" spans="2:25" ht="15" customHeight="1" x14ac:dyDescent="0.15">
      <c r="B36" s="41" t="s">
        <v>115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4"/>
      <c r="Y36" s="43"/>
    </row>
    <row r="37" spans="2:25" ht="6" customHeight="1" x14ac:dyDescent="0.15">
      <c r="B37" s="4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4"/>
      <c r="Y37" s="43"/>
    </row>
    <row r="38" spans="2:25" ht="18" customHeight="1" x14ac:dyDescent="0.15">
      <c r="B38" s="41"/>
      <c r="C38" s="89"/>
      <c r="D38" s="43" t="s">
        <v>69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4"/>
      <c r="Y38" s="43"/>
    </row>
    <row r="39" spans="2:25" ht="18" customHeight="1" x14ac:dyDescent="0.15">
      <c r="B39" s="41"/>
      <c r="C39" s="89"/>
      <c r="D39" s="43" t="s">
        <v>70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4"/>
      <c r="Y39" s="43"/>
    </row>
    <row r="40" spans="2:25" ht="18" customHeight="1" x14ac:dyDescent="0.15">
      <c r="B40" s="41"/>
      <c r="C40" s="89"/>
      <c r="D40" s="43" t="s">
        <v>71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4"/>
      <c r="Y40" s="43"/>
    </row>
    <row r="41" spans="2:25" ht="18" customHeight="1" x14ac:dyDescent="0.15">
      <c r="B41" s="41"/>
      <c r="C41" s="89"/>
      <c r="D41" s="43" t="s">
        <v>167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43"/>
    </row>
    <row r="42" spans="2:25" ht="6.6" customHeight="1" x14ac:dyDescent="0.15">
      <c r="B42" s="41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4"/>
      <c r="Y42" s="43"/>
    </row>
    <row r="43" spans="2:25" ht="15" customHeight="1" x14ac:dyDescent="0.15">
      <c r="B43" s="41" t="s">
        <v>153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43"/>
    </row>
    <row r="44" spans="2:25" ht="15" customHeight="1" x14ac:dyDescent="0.15">
      <c r="B44" s="41"/>
      <c r="C44" s="62" t="s">
        <v>42</v>
      </c>
      <c r="D44" s="252" t="s">
        <v>141</v>
      </c>
      <c r="E44" s="252"/>
      <c r="F44" s="217" t="s">
        <v>154</v>
      </c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8"/>
      <c r="X44" s="44"/>
      <c r="Y44" s="43"/>
    </row>
    <row r="45" spans="2:25" ht="15" customHeight="1" x14ac:dyDescent="0.15">
      <c r="B45" s="41"/>
      <c r="C45" s="123">
        <f>COUNTA(D45)</f>
        <v>0</v>
      </c>
      <c r="D45" s="248"/>
      <c r="E45" s="248"/>
      <c r="F45" s="209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1"/>
      <c r="X45" s="44"/>
      <c r="Y45" s="43"/>
    </row>
    <row r="46" spans="2:25" ht="15" customHeight="1" x14ac:dyDescent="0.15">
      <c r="B46" s="41"/>
      <c r="C46" s="123" t="str">
        <f>IF(D46="","",COUNTA(D$45:D46))</f>
        <v/>
      </c>
      <c r="D46" s="248"/>
      <c r="E46" s="248"/>
      <c r="F46" s="209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1"/>
      <c r="X46" s="44"/>
      <c r="Y46" s="43"/>
    </row>
    <row r="47" spans="2:25" ht="15" customHeight="1" x14ac:dyDescent="0.15">
      <c r="B47" s="41"/>
      <c r="C47" s="123" t="str">
        <f>IF(D47="","",COUNTA(D$45:D47))</f>
        <v/>
      </c>
      <c r="D47" s="268"/>
      <c r="E47" s="269"/>
      <c r="F47" s="209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1"/>
      <c r="X47" s="44"/>
      <c r="Y47" s="43"/>
    </row>
    <row r="48" spans="2:25" ht="15" customHeight="1" x14ac:dyDescent="0.15">
      <c r="B48" s="41"/>
      <c r="C48" s="123" t="str">
        <f>IF(D48="","",COUNTA(D$45:D48))</f>
        <v/>
      </c>
      <c r="D48" s="248"/>
      <c r="E48" s="248"/>
      <c r="F48" s="209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  <c r="X48" s="44"/>
      <c r="Y48" s="43"/>
    </row>
    <row r="49" spans="2:25" ht="15" customHeight="1" x14ac:dyDescent="0.15">
      <c r="B49" s="41"/>
      <c r="C49" s="123" t="str">
        <f>IF(D49="","",COUNTA(D$45:D49))</f>
        <v/>
      </c>
      <c r="D49" s="248"/>
      <c r="E49" s="248"/>
      <c r="F49" s="209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  <c r="X49" s="44"/>
      <c r="Y49" s="43"/>
    </row>
    <row r="50" spans="2:25" ht="15" customHeight="1" x14ac:dyDescent="0.15">
      <c r="B50" s="41"/>
      <c r="C50" s="56" t="s">
        <v>43</v>
      </c>
      <c r="D50" s="238">
        <f>ROUNDDOWN(SUM(D45:E49),-3)</f>
        <v>0</v>
      </c>
      <c r="E50" s="238"/>
      <c r="F50" s="214" t="s">
        <v>44</v>
      </c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6"/>
      <c r="X50" s="44"/>
      <c r="Y50" s="43"/>
    </row>
    <row r="51" spans="2:25" ht="15" customHeight="1" x14ac:dyDescent="0.15">
      <c r="B51" s="41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44"/>
      <c r="Y51" s="43"/>
    </row>
    <row r="52" spans="2:25" ht="15" customHeight="1" x14ac:dyDescent="0.15">
      <c r="B52" s="41" t="s">
        <v>72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44"/>
      <c r="Y52" s="43"/>
    </row>
    <row r="53" spans="2:25" ht="15" customHeight="1" x14ac:dyDescent="0.15">
      <c r="B53" s="74" t="s">
        <v>73</v>
      </c>
      <c r="C53" s="43" t="s">
        <v>74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44"/>
      <c r="Y53" s="43"/>
    </row>
    <row r="54" spans="2:25" ht="15" customHeight="1" x14ac:dyDescent="0.15">
      <c r="B54" s="74" t="s">
        <v>73</v>
      </c>
      <c r="C54" s="43" t="s">
        <v>75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44"/>
      <c r="Y54" s="43"/>
    </row>
    <row r="55" spans="2:25" ht="15" customHeight="1" x14ac:dyDescent="0.15">
      <c r="B55" s="74" t="s">
        <v>73</v>
      </c>
      <c r="C55" s="43" t="s">
        <v>76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44"/>
      <c r="Y55" s="43"/>
    </row>
    <row r="56" spans="2:25" ht="15" customHeight="1" x14ac:dyDescent="0.15">
      <c r="B56" s="74" t="s">
        <v>73</v>
      </c>
      <c r="C56" s="43" t="s">
        <v>77</v>
      </c>
      <c r="D56" s="43"/>
      <c r="E56" s="43"/>
      <c r="F56" s="43"/>
      <c r="G56" s="43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44"/>
      <c r="Y56" s="43"/>
    </row>
    <row r="57" spans="2:25" ht="15" customHeight="1" x14ac:dyDescent="0.15">
      <c r="B57" s="74" t="s">
        <v>73</v>
      </c>
      <c r="C57" s="43" t="s">
        <v>78</v>
      </c>
      <c r="D57" s="43"/>
      <c r="E57" s="43"/>
      <c r="F57" s="43"/>
      <c r="G57" s="43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44"/>
      <c r="Y57" s="43"/>
    </row>
    <row r="58" spans="2:25" ht="6" customHeight="1" x14ac:dyDescent="0.15">
      <c r="B58" s="41"/>
      <c r="C58" s="54"/>
      <c r="D58" s="58"/>
      <c r="E58" s="54"/>
      <c r="F58" s="58"/>
      <c r="G58" s="54"/>
      <c r="H58" s="5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4"/>
      <c r="Y58" s="43"/>
    </row>
    <row r="59" spans="2:25" ht="15" customHeight="1" x14ac:dyDescent="0.15">
      <c r="B59" s="59" t="str">
        <f>'２所要額精算書（別紙１）2'!B48</f>
        <v/>
      </c>
      <c r="C59" s="60" t="s">
        <v>27</v>
      </c>
      <c r="D59" s="58"/>
      <c r="E59" s="54"/>
      <c r="F59" s="58"/>
      <c r="G59" s="54"/>
      <c r="H59" s="5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4"/>
      <c r="Y59" s="43"/>
    </row>
    <row r="60" spans="2:25" ht="8.25" customHeight="1" x14ac:dyDescent="0.15">
      <c r="B60" s="41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7"/>
      <c r="Y60" s="43"/>
    </row>
    <row r="61" spans="2:25" ht="18" customHeight="1" x14ac:dyDescent="0.15">
      <c r="B61" s="41" t="s">
        <v>37</v>
      </c>
      <c r="C61" s="43"/>
      <c r="D61" s="43"/>
      <c r="E61" s="43"/>
      <c r="F61" s="43" t="s">
        <v>0</v>
      </c>
      <c r="G61" s="1"/>
      <c r="H61" s="43" t="s">
        <v>38</v>
      </c>
      <c r="I61" s="1"/>
      <c r="J61" s="43" t="s">
        <v>39</v>
      </c>
      <c r="K61" s="1"/>
      <c r="L61" s="43" t="s">
        <v>40</v>
      </c>
      <c r="M61" s="54" t="s">
        <v>41</v>
      </c>
      <c r="N61" s="43" t="s">
        <v>0</v>
      </c>
      <c r="O61" s="1"/>
      <c r="P61" s="43" t="s">
        <v>38</v>
      </c>
      <c r="Q61" s="1"/>
      <c r="R61" s="43" t="s">
        <v>39</v>
      </c>
      <c r="S61" s="1"/>
      <c r="T61" s="43" t="s">
        <v>40</v>
      </c>
      <c r="U61" s="43"/>
      <c r="X61" s="44"/>
      <c r="Y61" s="43"/>
    </row>
    <row r="62" spans="2:25" ht="6.6" customHeight="1" x14ac:dyDescent="0.15">
      <c r="B62" s="41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54"/>
      <c r="U62" s="43"/>
      <c r="V62" s="43"/>
      <c r="W62" s="43"/>
      <c r="X62" s="44"/>
      <c r="Y62" s="43"/>
    </row>
    <row r="63" spans="2:25" ht="15" customHeight="1" x14ac:dyDescent="0.15">
      <c r="B63" s="41" t="s">
        <v>155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4"/>
      <c r="Y63" s="43"/>
    </row>
    <row r="64" spans="2:25" ht="18" customHeight="1" x14ac:dyDescent="0.15">
      <c r="B64" s="41"/>
      <c r="C64" s="89"/>
      <c r="D64" s="43" t="s">
        <v>79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4"/>
      <c r="Y64" s="43"/>
    </row>
    <row r="65" spans="1:26" ht="18" customHeight="1" x14ac:dyDescent="0.15">
      <c r="B65" s="41"/>
      <c r="C65" s="89"/>
      <c r="D65" s="43" t="s">
        <v>80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4"/>
      <c r="Y65" s="43"/>
    </row>
    <row r="66" spans="1:26" ht="18" customHeight="1" x14ac:dyDescent="0.15">
      <c r="B66" s="41"/>
      <c r="C66" s="89"/>
      <c r="D66" s="43" t="s">
        <v>156</v>
      </c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4"/>
      <c r="Y66" s="43"/>
    </row>
    <row r="67" spans="1:26" ht="18" customHeight="1" x14ac:dyDescent="0.15">
      <c r="B67" s="41"/>
      <c r="D67" s="239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1"/>
      <c r="X67" s="44"/>
      <c r="Y67" s="43"/>
    </row>
    <row r="68" spans="1:26" ht="15" customHeight="1" x14ac:dyDescent="0.15">
      <c r="B68" s="41"/>
      <c r="C68" s="43"/>
      <c r="D68" s="242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4"/>
      <c r="X68" s="44"/>
      <c r="Y68" s="43"/>
    </row>
    <row r="69" spans="1:26" ht="15" customHeight="1" x14ac:dyDescent="0.15">
      <c r="B69" s="41"/>
      <c r="C69" s="43"/>
      <c r="D69" s="242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4"/>
      <c r="X69" s="44"/>
      <c r="Y69" s="43"/>
    </row>
    <row r="70" spans="1:26" ht="15" customHeight="1" x14ac:dyDescent="0.15">
      <c r="B70" s="41"/>
      <c r="C70" s="43"/>
      <c r="D70" s="245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7"/>
      <c r="X70" s="44"/>
      <c r="Y70" s="43"/>
    </row>
    <row r="71" spans="1:26" ht="15" customHeight="1" x14ac:dyDescent="0.15">
      <c r="B71" s="46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2"/>
      <c r="Y71" s="43"/>
    </row>
    <row r="72" spans="1:26" ht="15" customHeight="1" x14ac:dyDescent="0.15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6" ht="15" customHeight="1" x14ac:dyDescent="0.15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6" s="43" customFormat="1" ht="13.5" x14ac:dyDescent="0.15">
      <c r="A74" s="45"/>
      <c r="Z74" s="45"/>
    </row>
    <row r="75" spans="1:26" s="43" customFormat="1" ht="13.5" x14ac:dyDescent="0.15">
      <c r="A75" s="45"/>
      <c r="B75" s="45"/>
      <c r="Z75" s="45"/>
    </row>
    <row r="76" spans="1:26" s="43" customFormat="1" ht="13.5" x14ac:dyDescent="0.15">
      <c r="A76" s="45"/>
      <c r="D76" s="45"/>
      <c r="Z76" s="45"/>
    </row>
    <row r="77" spans="1:26" s="43" customFormat="1" ht="13.5" x14ac:dyDescent="0.15">
      <c r="A77" s="45"/>
      <c r="F77" s="45"/>
      <c r="Z77" s="45"/>
    </row>
    <row r="78" spans="1:26" s="43" customFormat="1" ht="13.5" x14ac:dyDescent="0.15">
      <c r="A78" s="45"/>
      <c r="H78" s="45"/>
      <c r="Z78" s="45"/>
    </row>
    <row r="79" spans="1:26" s="43" customFormat="1" ht="13.5" x14ac:dyDescent="0.15">
      <c r="A79" s="45"/>
      <c r="J79" s="45"/>
      <c r="Z79" s="45"/>
    </row>
    <row r="80" spans="1:26" s="43" customFormat="1" ht="13.5" x14ac:dyDescent="0.15">
      <c r="A80" s="45"/>
      <c r="S80" s="45"/>
      <c r="Z80" s="45"/>
    </row>
    <row r="81" spans="1:26" s="43" customFormat="1" ht="13.5" x14ac:dyDescent="0.15">
      <c r="A81" s="45"/>
      <c r="C81" s="45"/>
      <c r="U81" s="45"/>
      <c r="Z81" s="45"/>
    </row>
    <row r="82" spans="1:26" s="43" customFormat="1" ht="13.5" x14ac:dyDescent="0.15">
      <c r="A82" s="45"/>
      <c r="G82" s="45"/>
      <c r="W82" s="45"/>
      <c r="Z82" s="45"/>
    </row>
    <row r="83" spans="1:26" s="43" customFormat="1" ht="13.5" x14ac:dyDescent="0.15">
      <c r="A83" s="45"/>
      <c r="B83" s="45"/>
      <c r="K83" s="45"/>
      <c r="L83" s="45"/>
      <c r="M83" s="45"/>
      <c r="N83" s="45"/>
      <c r="O83" s="45"/>
      <c r="P83" s="45"/>
      <c r="Q83" s="45"/>
      <c r="R83" s="45"/>
      <c r="Z83" s="45"/>
    </row>
    <row r="84" spans="1:26" s="43" customFormat="1" ht="13.5" x14ac:dyDescent="0.15">
      <c r="A84" s="45"/>
      <c r="H84" s="45"/>
      <c r="V84" s="45"/>
      <c r="Z84" s="45"/>
    </row>
  </sheetData>
  <sheetProtection algorithmName="SHA-512" hashValue="m/tbMzSKAUtIL78qXZvpvUZwtBHqWxPhgNqAPmEA3nKsC5c/zS9pT9ZqiAFk/I0f9c/tYgOQlxUgz860kq97sg==" saltValue="q6PHQ5960rfMexh2mc4UVg==" spinCount="100000" sheet="1" objects="1" scenarios="1"/>
  <mergeCells count="30">
    <mergeCell ref="C60:X60"/>
    <mergeCell ref="U23:W23"/>
    <mergeCell ref="C20:D20"/>
    <mergeCell ref="E22:K22"/>
    <mergeCell ref="L22:R22"/>
    <mergeCell ref="S22:T22"/>
    <mergeCell ref="U22:W22"/>
    <mergeCell ref="F46:W46"/>
    <mergeCell ref="U24:W24"/>
    <mergeCell ref="U25:W25"/>
    <mergeCell ref="U26:W26"/>
    <mergeCell ref="U27:W27"/>
    <mergeCell ref="C28:R28"/>
    <mergeCell ref="U28:W28"/>
    <mergeCell ref="C17:X17"/>
    <mergeCell ref="C33:X33"/>
    <mergeCell ref="D50:E50"/>
    <mergeCell ref="F50:W50"/>
    <mergeCell ref="D67:W70"/>
    <mergeCell ref="D47:E47"/>
    <mergeCell ref="F47:W47"/>
    <mergeCell ref="D48:E48"/>
    <mergeCell ref="F48:W48"/>
    <mergeCell ref="D49:E49"/>
    <mergeCell ref="F49:W49"/>
    <mergeCell ref="D44:E44"/>
    <mergeCell ref="F44:W44"/>
    <mergeCell ref="D45:E45"/>
    <mergeCell ref="F45:W45"/>
    <mergeCell ref="D46:E46"/>
  </mergeCells>
  <phoneticPr fontId="1"/>
  <dataValidations disablePrompts="1" count="3">
    <dataValidation type="list" allowBlank="1" showInputMessage="1" showErrorMessage="1" sqref="E23:E27" xr:uid="{DCE89CB4-5BAC-4891-9CF4-E8E69E4FFB51}">
      <formula1>DV9:DV11</formula1>
    </dataValidation>
    <dataValidation type="list" allowBlank="1" showInputMessage="1" showErrorMessage="1" sqref="C12" xr:uid="{B6921D2C-3688-4D50-94D9-E63F72D7D8BD}">
      <formula1>$AH$2:$AH$4</formula1>
    </dataValidation>
    <dataValidation type="list" allowBlank="1" showInputMessage="1" showErrorMessage="1" sqref="C11 C35 C38:C41 C64:C66" xr:uid="{CCF72746-DE00-41A1-83D7-7A2DEA3331EC}">
      <formula1>$AH$2:$AH$3</formula1>
    </dataValidation>
  </dataValidations>
  <pageMargins left="0.70866141732283472" right="0.39370078740157483" top="0.56000000000000005" bottom="0.46" header="0.31496062992125984" footer="0.31496062992125984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DE9C-9C75-4FA3-A07C-D34848334DB0}">
  <sheetPr>
    <tabColor rgb="FFC7E0E9"/>
  </sheetPr>
  <dimension ref="B1:S55"/>
  <sheetViews>
    <sheetView view="pageBreakPreview" topLeftCell="A32" zoomScaleNormal="100" zoomScaleSheetLayoutView="100" workbookViewId="0">
      <selection activeCell="C35" sqref="C35"/>
    </sheetView>
  </sheetViews>
  <sheetFormatPr defaultColWidth="10.25" defaultRowHeight="15" customHeight="1" x14ac:dyDescent="0.15"/>
  <cols>
    <col min="1" max="1" width="1.375" style="3" customWidth="1"/>
    <col min="2" max="2" width="5.625" style="3" customWidth="1"/>
    <col min="3" max="3" width="14.125" style="3" customWidth="1"/>
    <col min="4" max="4" width="15.375" style="3" customWidth="1"/>
    <col min="5" max="7" width="14.125" style="3" customWidth="1"/>
    <col min="8" max="8" width="16.625" style="3" customWidth="1"/>
    <col min="9" max="9" width="14.125" style="3" customWidth="1"/>
    <col min="10" max="10" width="2.375" style="3" customWidth="1"/>
    <col min="11" max="18" width="10.25" style="3"/>
    <col min="19" max="19" width="0" style="3" hidden="1" customWidth="1"/>
    <col min="20" max="16384" width="10.25" style="3"/>
  </cols>
  <sheetData>
    <row r="1" spans="2:19" s="39" customFormat="1" ht="61.9" customHeight="1" x14ac:dyDescent="0.15"/>
    <row r="2" spans="2:19" ht="15" customHeight="1" x14ac:dyDescent="0.15">
      <c r="B2" s="3" t="s">
        <v>2</v>
      </c>
    </row>
    <row r="3" spans="2:19" ht="15" customHeight="1" x14ac:dyDescent="0.15">
      <c r="B3" s="183" t="s">
        <v>164</v>
      </c>
      <c r="C3" s="183"/>
      <c r="D3" s="183"/>
      <c r="E3" s="183"/>
      <c r="F3" s="183"/>
      <c r="G3" s="183"/>
      <c r="H3" s="183"/>
      <c r="I3" s="183"/>
      <c r="J3" s="183"/>
      <c r="S3" s="3" t="s">
        <v>3</v>
      </c>
    </row>
    <row r="4" spans="2:19" ht="15" customHeight="1" x14ac:dyDescent="0.15">
      <c r="S4" s="3" t="s">
        <v>4</v>
      </c>
    </row>
    <row r="5" spans="2:19" ht="15" customHeight="1" x14ac:dyDescent="0.15">
      <c r="D5" s="38" t="s">
        <v>5</v>
      </c>
      <c r="E5" s="184"/>
      <c r="F5" s="184"/>
      <c r="G5" s="184"/>
      <c r="H5" s="184"/>
      <c r="I5" s="184"/>
      <c r="S5" s="3" t="s">
        <v>6</v>
      </c>
    </row>
    <row r="6" spans="2:19" ht="15" customHeight="1" x14ac:dyDescent="0.15">
      <c r="D6" s="38" t="s">
        <v>7</v>
      </c>
      <c r="E6" s="184"/>
      <c r="F6" s="184"/>
      <c r="G6" s="184"/>
      <c r="H6" s="184"/>
      <c r="I6" s="184"/>
    </row>
    <row r="7" spans="2:19" ht="19.899999999999999" customHeight="1" x14ac:dyDescent="0.15">
      <c r="D7" s="38" t="s">
        <v>8</v>
      </c>
      <c r="E7" s="185"/>
      <c r="F7" s="186"/>
      <c r="G7" s="186"/>
      <c r="H7" s="186"/>
      <c r="I7" s="187"/>
    </row>
    <row r="9" spans="2:19" ht="15" customHeight="1" x14ac:dyDescent="0.15">
      <c r="C9" s="34" t="s">
        <v>9</v>
      </c>
    </row>
    <row r="10" spans="2:19" ht="9" customHeight="1" x14ac:dyDescent="0.15">
      <c r="C10" s="34"/>
    </row>
    <row r="11" spans="2:19" ht="9.6" customHeight="1" x14ac:dyDescent="0.15">
      <c r="B11" s="35"/>
      <c r="C11" s="36"/>
      <c r="D11" s="36"/>
      <c r="E11" s="36"/>
      <c r="F11" s="36"/>
      <c r="G11" s="36"/>
      <c r="H11" s="36"/>
      <c r="I11" s="36"/>
      <c r="J11" s="37"/>
    </row>
    <row r="12" spans="2:19" ht="15" customHeight="1" x14ac:dyDescent="0.15">
      <c r="B12" s="33" t="s">
        <v>10</v>
      </c>
      <c r="J12" s="4"/>
    </row>
    <row r="13" spans="2:19" ht="8.4499999999999993" customHeight="1" x14ac:dyDescent="0.15">
      <c r="B13" s="2"/>
      <c r="J13" s="4"/>
    </row>
    <row r="14" spans="2:19" ht="15" customHeight="1" x14ac:dyDescent="0.15">
      <c r="B14" s="12" t="str">
        <f>IF(I16&gt;0,"☑","")</f>
        <v/>
      </c>
      <c r="C14" s="149" t="s">
        <v>11</v>
      </c>
      <c r="J14" s="4"/>
    </row>
    <row r="15" spans="2:19" ht="45" x14ac:dyDescent="0.15">
      <c r="B15" s="2"/>
      <c r="C15" s="14" t="s">
        <v>12</v>
      </c>
      <c r="D15" s="15" t="s">
        <v>13</v>
      </c>
      <c r="E15" s="16" t="s">
        <v>14</v>
      </c>
      <c r="F15" s="17" t="s">
        <v>139</v>
      </c>
      <c r="G15" s="17" t="s">
        <v>15</v>
      </c>
      <c r="H15" s="17" t="s">
        <v>16</v>
      </c>
      <c r="I15" s="17" t="s">
        <v>17</v>
      </c>
      <c r="J15" s="4"/>
    </row>
    <row r="16" spans="2:19" ht="24" customHeight="1" x14ac:dyDescent="0.15">
      <c r="B16" s="2"/>
      <c r="C16" s="10">
        <f>'３事業実績書（別紙２）（人材確保体制構築）3'!D30</f>
        <v>0</v>
      </c>
      <c r="D16" s="40"/>
      <c r="E16" s="10">
        <f>C16-D16</f>
        <v>0</v>
      </c>
      <c r="F16" s="10">
        <f>E16</f>
        <v>0</v>
      </c>
      <c r="G16" s="10">
        <v>100000</v>
      </c>
      <c r="H16" s="19">
        <f>MIN(F16,G16)</f>
        <v>0</v>
      </c>
      <c r="I16" s="10">
        <f>ROUNDDOWN(H16,-3)</f>
        <v>0</v>
      </c>
      <c r="J16" s="4"/>
    </row>
    <row r="17" spans="2:10" ht="8.4499999999999993" customHeight="1" x14ac:dyDescent="0.15">
      <c r="B17" s="2"/>
      <c r="H17" s="11"/>
      <c r="J17" s="4"/>
    </row>
    <row r="18" spans="2:10" ht="15" customHeight="1" x14ac:dyDescent="0.15">
      <c r="B18" s="12" t="str">
        <f>IF(I20&gt;0,"☑","")</f>
        <v/>
      </c>
      <c r="C18" s="149" t="s">
        <v>18</v>
      </c>
      <c r="H18" s="13"/>
      <c r="J18" s="4"/>
    </row>
    <row r="19" spans="2:10" ht="45" x14ac:dyDescent="0.15">
      <c r="B19" s="2"/>
      <c r="C19" s="14" t="s">
        <v>12</v>
      </c>
      <c r="D19" s="15" t="s">
        <v>13</v>
      </c>
      <c r="E19" s="16" t="s">
        <v>14</v>
      </c>
      <c r="F19" s="17" t="s">
        <v>139</v>
      </c>
      <c r="G19" s="17" t="s">
        <v>15</v>
      </c>
      <c r="H19" s="18" t="s">
        <v>16</v>
      </c>
      <c r="I19" s="17" t="s">
        <v>17</v>
      </c>
      <c r="J19" s="4"/>
    </row>
    <row r="20" spans="2:10" ht="24" customHeight="1" x14ac:dyDescent="0.15">
      <c r="B20" s="2"/>
      <c r="C20" s="10">
        <f>'３事業実績書（別紙２）（人材確保体制構築）3'!D42</f>
        <v>0</v>
      </c>
      <c r="D20" s="40"/>
      <c r="E20" s="10">
        <f>C20-D20</f>
        <v>0</v>
      </c>
      <c r="F20" s="10">
        <f>E20</f>
        <v>0</v>
      </c>
      <c r="G20" s="10">
        <v>300000</v>
      </c>
      <c r="H20" s="19">
        <f t="shared" ref="H20:H50" si="0">MIN(F20,G20)</f>
        <v>0</v>
      </c>
      <c r="I20" s="10">
        <f>ROUNDDOWN(H20,-3)</f>
        <v>0</v>
      </c>
      <c r="J20" s="4"/>
    </row>
    <row r="21" spans="2:10" ht="8.4499999999999993" customHeight="1" x14ac:dyDescent="0.15">
      <c r="B21" s="2"/>
      <c r="H21" s="11"/>
      <c r="J21" s="4"/>
    </row>
    <row r="22" spans="2:10" ht="15" customHeight="1" x14ac:dyDescent="0.15">
      <c r="B22" s="12" t="str">
        <f>IF(I24&gt;0,"☑","")</f>
        <v/>
      </c>
      <c r="C22" s="149" t="s">
        <v>19</v>
      </c>
      <c r="H22" s="13"/>
      <c r="J22" s="4"/>
    </row>
    <row r="23" spans="2:10" ht="45" x14ac:dyDescent="0.15">
      <c r="B23" s="2"/>
      <c r="C23" s="14" t="s">
        <v>12</v>
      </c>
      <c r="D23" s="15" t="s">
        <v>13</v>
      </c>
      <c r="E23" s="16" t="s">
        <v>14</v>
      </c>
      <c r="F23" s="17" t="s">
        <v>139</v>
      </c>
      <c r="G23" s="17" t="s">
        <v>15</v>
      </c>
      <c r="H23" s="18" t="s">
        <v>16</v>
      </c>
      <c r="I23" s="17" t="s">
        <v>17</v>
      </c>
      <c r="J23" s="4"/>
    </row>
    <row r="24" spans="2:10" ht="24" customHeight="1" x14ac:dyDescent="0.15">
      <c r="B24" s="2"/>
      <c r="C24" s="10">
        <f>IF('３事業実績書（別紙２）（人材確保体制構築）3'!J10="該当する",'３事業実績書（別紙２）（人材確保体制構築）3'!L60*3500+'３事業実績書（別紙２）（人材確保体制構築）3'!O60*5000,IF('３事業実績書（別紙２）（人材確保体制構築）3'!J10="該当しない",'３事業実績書（別紙２）（人材確保体制構築）3'!L60*2500+'３事業実績書（別紙２）（人材確保体制構築）3'!O60*4000,0))</f>
        <v>0</v>
      </c>
      <c r="D24" s="40"/>
      <c r="E24" s="10">
        <f>C24-D24</f>
        <v>0</v>
      </c>
      <c r="F24" s="10">
        <f>E24</f>
        <v>0</v>
      </c>
      <c r="G24" s="10">
        <f>IF('３事業実績書（別紙２）（人材確保体制構築）3'!J10="該当する",'３事業実績書（別紙２）（人材確保体制構築）3'!L60*3500+'３事業実績書（別紙２）（人材確保体制構築）3'!O60*5000,IF('３事業実績書（別紙２）（人材確保体制構築）3'!J10="該当しない",'３事業実績書（別紙２）（人材確保体制構築）3'!L60*2500+'３事業実績書（別紙２）（人材確保体制構築）3'!O60*4000,0))</f>
        <v>0</v>
      </c>
      <c r="H24" s="19">
        <f t="shared" si="0"/>
        <v>0</v>
      </c>
      <c r="I24" s="10">
        <f>ROUNDDOWN(H24,-3)</f>
        <v>0</v>
      </c>
      <c r="J24" s="4"/>
    </row>
    <row r="25" spans="2:10" ht="8.4499999999999993" customHeight="1" x14ac:dyDescent="0.15">
      <c r="B25" s="2"/>
      <c r="C25" s="27"/>
      <c r="D25" s="27"/>
      <c r="E25" s="27"/>
      <c r="F25" s="27"/>
      <c r="G25" s="27"/>
      <c r="H25" s="11"/>
      <c r="I25" s="27"/>
      <c r="J25" s="4"/>
    </row>
    <row r="26" spans="2:10" ht="15" customHeight="1" x14ac:dyDescent="0.15">
      <c r="B26" s="2"/>
      <c r="C26" s="5" t="s">
        <v>20</v>
      </c>
      <c r="D26" s="6">
        <f>I16+I20+I24</f>
        <v>0</v>
      </c>
      <c r="E26" s="5" t="s">
        <v>21</v>
      </c>
      <c r="H26" s="28"/>
      <c r="J26" s="4"/>
    </row>
    <row r="27" spans="2:10" ht="15" customHeight="1" x14ac:dyDescent="0.15">
      <c r="B27" s="29"/>
      <c r="C27" s="30"/>
      <c r="D27" s="30"/>
      <c r="E27" s="30"/>
      <c r="F27" s="30"/>
      <c r="G27" s="30"/>
      <c r="H27" s="28"/>
      <c r="I27" s="30"/>
      <c r="J27" s="31"/>
    </row>
    <row r="28" spans="2:10" ht="15" customHeight="1" x14ac:dyDescent="0.15">
      <c r="B28" s="2"/>
      <c r="H28" s="32"/>
      <c r="J28" s="4"/>
    </row>
    <row r="29" spans="2:10" ht="15" customHeight="1" x14ac:dyDescent="0.15">
      <c r="B29" s="33" t="s">
        <v>22</v>
      </c>
      <c r="H29" s="28"/>
      <c r="J29" s="4"/>
    </row>
    <row r="30" spans="2:10" ht="15" customHeight="1" x14ac:dyDescent="0.15">
      <c r="B30" s="12" t="str">
        <f>IF(I32&gt;0,"☑","")</f>
        <v/>
      </c>
      <c r="C30" s="149" t="s">
        <v>23</v>
      </c>
      <c r="H30" s="13"/>
      <c r="J30" s="4"/>
    </row>
    <row r="31" spans="2:10" ht="45" x14ac:dyDescent="0.15">
      <c r="B31" s="2"/>
      <c r="C31" s="14" t="s">
        <v>12</v>
      </c>
      <c r="D31" s="15" t="s">
        <v>13</v>
      </c>
      <c r="E31" s="16" t="s">
        <v>14</v>
      </c>
      <c r="F31" s="17" t="s">
        <v>139</v>
      </c>
      <c r="G31" s="17" t="s">
        <v>15</v>
      </c>
      <c r="H31" s="18" t="s">
        <v>16</v>
      </c>
      <c r="I31" s="17" t="s">
        <v>17</v>
      </c>
      <c r="J31" s="4"/>
    </row>
    <row r="32" spans="2:10" ht="24" customHeight="1" x14ac:dyDescent="0.15">
      <c r="B32" s="2"/>
      <c r="C32" s="40"/>
      <c r="D32" s="40"/>
      <c r="E32" s="10">
        <f>C32-D32</f>
        <v>0</v>
      </c>
      <c r="F32" s="10">
        <f>E32</f>
        <v>0</v>
      </c>
      <c r="G32" s="10">
        <v>400000</v>
      </c>
      <c r="H32" s="19">
        <f t="shared" si="0"/>
        <v>0</v>
      </c>
      <c r="I32" s="10">
        <f>ROUNDDOWN(H32,-3)</f>
        <v>0</v>
      </c>
      <c r="J32" s="4"/>
    </row>
    <row r="33" spans="2:11" ht="8.4499999999999993" customHeight="1" x14ac:dyDescent="0.15">
      <c r="B33" s="2"/>
      <c r="H33" s="11"/>
      <c r="J33" s="4"/>
    </row>
    <row r="34" spans="2:11" ht="15" customHeight="1" x14ac:dyDescent="0.15">
      <c r="B34" s="12" t="str">
        <f>IF(I36&gt;0,"☑","")</f>
        <v/>
      </c>
      <c r="C34" s="149" t="s">
        <v>165</v>
      </c>
      <c r="H34" s="13"/>
      <c r="J34" s="4"/>
      <c r="K34" s="20"/>
    </row>
    <row r="35" spans="2:11" ht="45" x14ac:dyDescent="0.15">
      <c r="B35" s="2"/>
      <c r="C35" s="14" t="s">
        <v>12</v>
      </c>
      <c r="D35" s="15" t="s">
        <v>13</v>
      </c>
      <c r="E35" s="16" t="s">
        <v>14</v>
      </c>
      <c r="F35" s="17" t="s">
        <v>139</v>
      </c>
      <c r="G35" s="17" t="s">
        <v>15</v>
      </c>
      <c r="H35" s="18" t="s">
        <v>16</v>
      </c>
      <c r="I35" s="17" t="s">
        <v>17</v>
      </c>
      <c r="J35" s="4"/>
    </row>
    <row r="36" spans="2:11" ht="27.95" customHeight="1" x14ac:dyDescent="0.15">
      <c r="B36" s="2"/>
      <c r="C36" s="21">
        <f>'３事業実績書（別紙２）（経営改善）3'!U28</f>
        <v>0</v>
      </c>
      <c r="D36" s="10">
        <f>SUM(D38:D42)</f>
        <v>0</v>
      </c>
      <c r="E36" s="19">
        <f>SUM(E38:E42)</f>
        <v>0</v>
      </c>
      <c r="F36" s="19">
        <f>SUM(F38:F42)</f>
        <v>0</v>
      </c>
      <c r="G36" s="22" t="s">
        <v>24</v>
      </c>
      <c r="H36" s="19">
        <f>SUM(H38:H42)</f>
        <v>0</v>
      </c>
      <c r="I36" s="19">
        <f>SUM(I38:I42)</f>
        <v>0</v>
      </c>
      <c r="J36" s="4"/>
    </row>
    <row r="37" spans="2:11" ht="27.95" customHeight="1" x14ac:dyDescent="0.15">
      <c r="B37" s="2"/>
      <c r="C37" s="23" t="s">
        <v>25</v>
      </c>
      <c r="D37" s="24"/>
      <c r="E37" s="24"/>
      <c r="F37" s="24"/>
      <c r="G37" s="25"/>
      <c r="H37" s="24"/>
      <c r="I37" s="26"/>
      <c r="J37" s="4"/>
    </row>
    <row r="38" spans="2:11" ht="24" customHeight="1" x14ac:dyDescent="0.15">
      <c r="B38" s="2"/>
      <c r="C38" s="10">
        <f>'３事業実績書（別紙２）（経営改善）3'!U23</f>
        <v>0</v>
      </c>
      <c r="D38" s="40"/>
      <c r="E38" s="10">
        <f>C38-D38</f>
        <v>0</v>
      </c>
      <c r="F38" s="10">
        <f>E38</f>
        <v>0</v>
      </c>
      <c r="G38" s="10">
        <f>IF('３事業実績書（別紙２）（経営改善）3'!S23&gt;0,'３事業実績書（別紙２）（経営改善）3'!S23*100000,0)</f>
        <v>0</v>
      </c>
      <c r="H38" s="19">
        <f t="shared" ref="H38:H41" si="1">MIN(F38,G38)</f>
        <v>0</v>
      </c>
      <c r="I38" s="10">
        <f>ROUNDDOWN(H38,-3)</f>
        <v>0</v>
      </c>
      <c r="J38" s="4"/>
    </row>
    <row r="39" spans="2:11" ht="24" customHeight="1" x14ac:dyDescent="0.15">
      <c r="B39" s="2"/>
      <c r="C39" s="10">
        <f>'３事業実績書（別紙２）（経営改善）3'!U24</f>
        <v>0</v>
      </c>
      <c r="D39" s="40"/>
      <c r="E39" s="10">
        <f>C39-D39</f>
        <v>0</v>
      </c>
      <c r="F39" s="10">
        <f t="shared" ref="F39:F42" si="2">E39</f>
        <v>0</v>
      </c>
      <c r="G39" s="10">
        <f>IF('３事業実績書（別紙２）（経営改善）3'!S24&gt;0,'３事業実績書（別紙２）（経営改善）3'!S24*100000,0)</f>
        <v>0</v>
      </c>
      <c r="H39" s="19">
        <f t="shared" si="1"/>
        <v>0</v>
      </c>
      <c r="I39" s="10">
        <f>ROUNDDOWN(H39,-3)</f>
        <v>0</v>
      </c>
      <c r="J39" s="4"/>
    </row>
    <row r="40" spans="2:11" ht="24" customHeight="1" x14ac:dyDescent="0.15">
      <c r="B40" s="2"/>
      <c r="C40" s="10">
        <f>'３事業実績書（別紙２）（経営改善）3'!U25</f>
        <v>0</v>
      </c>
      <c r="D40" s="40"/>
      <c r="E40" s="10">
        <f>C40-D40</f>
        <v>0</v>
      </c>
      <c r="F40" s="10">
        <f t="shared" si="2"/>
        <v>0</v>
      </c>
      <c r="G40" s="10">
        <f>IF('３事業実績書（別紙２）（経営改善）3'!S25&gt;0,'３事業実績書（別紙２）（経営改善）3'!S25*100000,0)</f>
        <v>0</v>
      </c>
      <c r="H40" s="19">
        <f t="shared" si="1"/>
        <v>0</v>
      </c>
      <c r="I40" s="10">
        <f>ROUNDDOWN(H40,-3)</f>
        <v>0</v>
      </c>
      <c r="J40" s="4"/>
    </row>
    <row r="41" spans="2:11" ht="24" customHeight="1" x14ac:dyDescent="0.15">
      <c r="B41" s="2"/>
      <c r="C41" s="10">
        <f>'３事業実績書（別紙２）（経営改善）3'!U26</f>
        <v>0</v>
      </c>
      <c r="D41" s="40"/>
      <c r="E41" s="10">
        <f>C41-D41</f>
        <v>0</v>
      </c>
      <c r="F41" s="10">
        <f t="shared" si="2"/>
        <v>0</v>
      </c>
      <c r="G41" s="10">
        <f>IF('３事業実績書（別紙２）（経営改善）3'!S26&gt;0,'３事業実績書（別紙２）（経営改善）3'!S26*100000,0)</f>
        <v>0</v>
      </c>
      <c r="H41" s="19">
        <f t="shared" si="1"/>
        <v>0</v>
      </c>
      <c r="I41" s="10">
        <f>ROUNDDOWN(H41,-3)</f>
        <v>0</v>
      </c>
      <c r="J41" s="4"/>
    </row>
    <row r="42" spans="2:11" ht="24" customHeight="1" x14ac:dyDescent="0.15">
      <c r="B42" s="2"/>
      <c r="C42" s="10">
        <f>'３事業実績書（別紙２）（経営改善）3'!U27</f>
        <v>0</v>
      </c>
      <c r="D42" s="40"/>
      <c r="E42" s="10">
        <f>C42-D42</f>
        <v>0</v>
      </c>
      <c r="F42" s="10">
        <f t="shared" si="2"/>
        <v>0</v>
      </c>
      <c r="G42" s="10">
        <f>IF('３事業実績書（別紙２）（経営改善）3'!S27&gt;0,'３事業実績書（別紙２）（経営改善）3'!S27*100000,0)</f>
        <v>0</v>
      </c>
      <c r="H42" s="19">
        <f>MIN(F42,G42)</f>
        <v>0</v>
      </c>
      <c r="I42" s="10">
        <f>ROUNDDOWN(H42,-3)</f>
        <v>0</v>
      </c>
      <c r="J42" s="4"/>
    </row>
    <row r="43" spans="2:11" ht="8.4499999999999993" customHeight="1" x14ac:dyDescent="0.15">
      <c r="B43" s="2"/>
      <c r="H43" s="11"/>
      <c r="J43" s="4"/>
    </row>
    <row r="44" spans="2:11" ht="15" customHeight="1" x14ac:dyDescent="0.15">
      <c r="B44" s="12" t="str">
        <f>IF(I46&gt;0,"☑","")</f>
        <v/>
      </c>
      <c r="C44" s="149" t="s">
        <v>26</v>
      </c>
      <c r="H44" s="13"/>
      <c r="J44" s="4"/>
    </row>
    <row r="45" spans="2:11" ht="45" x14ac:dyDescent="0.15">
      <c r="B45" s="2"/>
      <c r="C45" s="14" t="s">
        <v>12</v>
      </c>
      <c r="D45" s="15" t="s">
        <v>13</v>
      </c>
      <c r="E45" s="16" t="s">
        <v>14</v>
      </c>
      <c r="F45" s="17" t="s">
        <v>139</v>
      </c>
      <c r="G45" s="17" t="s">
        <v>15</v>
      </c>
      <c r="H45" s="18" t="s">
        <v>16</v>
      </c>
      <c r="I45" s="17" t="s">
        <v>17</v>
      </c>
      <c r="J45" s="4"/>
    </row>
    <row r="46" spans="2:11" ht="24" customHeight="1" x14ac:dyDescent="0.15">
      <c r="B46" s="2"/>
      <c r="C46" s="10">
        <f>'３事業実績書（別紙２）（経営改善）3'!D50</f>
        <v>0</v>
      </c>
      <c r="D46" s="40"/>
      <c r="E46" s="10">
        <f>C46-D46</f>
        <v>0</v>
      </c>
      <c r="F46" s="10">
        <f>E46</f>
        <v>0</v>
      </c>
      <c r="G46" s="10">
        <f>IF('３事業実績書（別紙２）（経営改善）3'!C41="○",2000000,IF(OR('３事業実績書（別紙２）（経営改善）3'!C38="○",'３事業実績書（別紙２）（経営改善）3'!C39="○",'３事業実績書（別紙２）（経営改善）3'!C40="○"),1500000,0))</f>
        <v>0</v>
      </c>
      <c r="H46" s="19">
        <f t="shared" si="0"/>
        <v>0</v>
      </c>
      <c r="I46" s="10">
        <f>ROUNDDOWN(H46,-3)</f>
        <v>0</v>
      </c>
      <c r="J46" s="4"/>
    </row>
    <row r="47" spans="2:11" ht="8.4499999999999993" customHeight="1" x14ac:dyDescent="0.15">
      <c r="B47" s="2"/>
      <c r="H47" s="11"/>
      <c r="J47" s="4"/>
    </row>
    <row r="48" spans="2:11" ht="15" customHeight="1" x14ac:dyDescent="0.15">
      <c r="B48" s="12" t="str">
        <f>IF(I50&gt;0,"☑","")</f>
        <v/>
      </c>
      <c r="C48" s="149" t="s">
        <v>27</v>
      </c>
      <c r="H48" s="13"/>
      <c r="J48" s="4"/>
    </row>
    <row r="49" spans="2:10" ht="45" x14ac:dyDescent="0.15">
      <c r="B49" s="2"/>
      <c r="C49" s="14" t="s">
        <v>12</v>
      </c>
      <c r="D49" s="15" t="s">
        <v>13</v>
      </c>
      <c r="E49" s="16" t="s">
        <v>14</v>
      </c>
      <c r="F49" s="17" t="s">
        <v>139</v>
      </c>
      <c r="G49" s="17" t="s">
        <v>15</v>
      </c>
      <c r="H49" s="18" t="s">
        <v>16</v>
      </c>
      <c r="I49" s="17" t="s">
        <v>17</v>
      </c>
      <c r="J49" s="4"/>
    </row>
    <row r="50" spans="2:10" ht="24" customHeight="1" x14ac:dyDescent="0.15">
      <c r="B50" s="2"/>
      <c r="C50" s="40"/>
      <c r="D50" s="40"/>
      <c r="E50" s="10">
        <f>C50-D50</f>
        <v>0</v>
      </c>
      <c r="F50" s="10">
        <f>E50</f>
        <v>0</v>
      </c>
      <c r="G50" s="10">
        <v>300000</v>
      </c>
      <c r="H50" s="10">
        <f t="shared" si="0"/>
        <v>0</v>
      </c>
      <c r="I50" s="10">
        <f>ROUNDDOWN(H50,-3)</f>
        <v>0</v>
      </c>
      <c r="J50" s="4"/>
    </row>
    <row r="51" spans="2:10" ht="8.25" customHeight="1" x14ac:dyDescent="0.15">
      <c r="B51" s="2"/>
      <c r="J51" s="4"/>
    </row>
    <row r="52" spans="2:10" ht="15" customHeight="1" x14ac:dyDescent="0.15">
      <c r="B52" s="2"/>
      <c r="C52" s="5" t="s">
        <v>28</v>
      </c>
      <c r="D52" s="6">
        <f>I32+I36+I46+I50</f>
        <v>0</v>
      </c>
      <c r="E52" s="5" t="s">
        <v>21</v>
      </c>
      <c r="J52" s="4"/>
    </row>
    <row r="53" spans="2:10" ht="15" customHeight="1" x14ac:dyDescent="0.15">
      <c r="B53" s="7"/>
      <c r="C53" s="5"/>
      <c r="D53" s="5"/>
      <c r="E53" s="5"/>
      <c r="F53" s="5"/>
      <c r="G53" s="5"/>
      <c r="H53" s="5"/>
      <c r="I53" s="5"/>
      <c r="J53" s="8"/>
    </row>
    <row r="55" spans="2:10" ht="15" customHeight="1" x14ac:dyDescent="0.15">
      <c r="B55" s="9" t="s">
        <v>140</v>
      </c>
      <c r="C55" s="5"/>
      <c r="D55" s="5"/>
      <c r="E55" s="6">
        <f>D26+D52</f>
        <v>0</v>
      </c>
      <c r="F55" s="5" t="s">
        <v>21</v>
      </c>
    </row>
  </sheetData>
  <sheetProtection algorithmName="SHA-512" hashValue="uaXsJ+7zHmyR40lKp41dPqnneA9IBn3UrkF5yAfNr/mMcdkPrtRcfIbAByMxUMtuMnVG/rzpeTo1cAnHOBILYA==" saltValue="UBKiy/r5UPoVeJdAwMEV7g==" spinCount="100000" sheet="1" objects="1" scenarios="1"/>
  <mergeCells count="4">
    <mergeCell ref="B3:J3"/>
    <mergeCell ref="E5:I5"/>
    <mergeCell ref="E6:I6"/>
    <mergeCell ref="E7:I7"/>
  </mergeCells>
  <phoneticPr fontId="1"/>
  <dataValidations count="1">
    <dataValidation type="list" allowBlank="1" showInputMessage="1" showErrorMessage="1" sqref="E5:I5" xr:uid="{A79EB417-4B30-497A-A9E5-B495FA4F15A6}">
      <formula1>$S$3:$S$5</formula1>
    </dataValidation>
  </dataValidations>
  <pageMargins left="0.70866141732283472" right="0.39370078740157483" top="0.46" bottom="0.46" header="0.31496062992125984" footer="0.31496062992125984"/>
  <pageSetup paperSize="9" scale="7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69BE-057A-452A-BBED-41799807B6F4}">
  <sheetPr>
    <tabColor rgb="FFC7E0E9"/>
  </sheetPr>
  <dimension ref="A1:AH61"/>
  <sheetViews>
    <sheetView showZeros="0" view="pageBreakPreview" topLeftCell="A15" zoomScaleNormal="100" zoomScaleSheetLayoutView="100" workbookViewId="0">
      <selection activeCell="C45" sqref="C45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8.375" style="45" customWidth="1"/>
    <col min="5" max="5" width="6" style="45" customWidth="1"/>
    <col min="6" max="7" width="4.875" style="45" customWidth="1"/>
    <col min="8" max="8" width="4.25" style="45" customWidth="1"/>
    <col min="9" max="9" width="4.875" style="45" customWidth="1"/>
    <col min="10" max="10" width="4.75" style="45" customWidth="1"/>
    <col min="11" max="11" width="4.875" style="45" customWidth="1"/>
    <col min="12" max="12" width="2.75" style="45" customWidth="1"/>
    <col min="13" max="13" width="3.125" style="45" customWidth="1"/>
    <col min="14" max="14" width="6" style="45"/>
    <col min="15" max="15" width="4.875" style="45" customWidth="1"/>
    <col min="16" max="16" width="2.75" style="45" customWidth="1"/>
    <col min="17" max="17" width="4.875" style="45" customWidth="1"/>
    <col min="18" max="18" width="2.75" style="45" customWidth="1"/>
    <col min="19" max="19" width="4.875" style="45" customWidth="1"/>
    <col min="20" max="20" width="2.75" style="45" customWidth="1"/>
    <col min="21" max="21" width="2.875" style="45" customWidth="1"/>
    <col min="22" max="22" width="3.125" style="45" customWidth="1"/>
    <col min="23" max="23" width="2.375" style="45" customWidth="1"/>
    <col min="24" max="31" width="6" style="45"/>
    <col min="32" max="32" width="7.375" style="45" bestFit="1" customWidth="1"/>
    <col min="33" max="33" width="6" style="45"/>
    <col min="34" max="34" width="0" style="45" hidden="1" customWidth="1"/>
    <col min="35" max="16384" width="6" style="45"/>
  </cols>
  <sheetData>
    <row r="1" spans="1:34" s="78" customFormat="1" ht="61.9" customHeight="1" x14ac:dyDescent="0.15"/>
    <row r="2" spans="1:34" ht="15" customHeight="1" x14ac:dyDescent="0.15">
      <c r="A2" s="79" t="s">
        <v>29</v>
      </c>
    </row>
    <row r="3" spans="1:34" ht="15" customHeight="1" x14ac:dyDescent="0.15">
      <c r="AH3" s="45" t="s">
        <v>30</v>
      </c>
    </row>
    <row r="4" spans="1:34" ht="15" customHeight="1" x14ac:dyDescent="0.15">
      <c r="A4" s="229" t="s">
        <v>133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AH4" s="45" t="s">
        <v>31</v>
      </c>
    </row>
    <row r="6" spans="1:34" ht="21" customHeight="1" x14ac:dyDescent="0.15">
      <c r="D6" s="80"/>
      <c r="F6" s="230" t="s">
        <v>32</v>
      </c>
      <c r="G6" s="231"/>
      <c r="H6" s="231"/>
      <c r="I6" s="231"/>
      <c r="J6" s="232"/>
      <c r="K6" s="233">
        <f>'２所要額精算書（別紙１）3'!E5</f>
        <v>0</v>
      </c>
      <c r="L6" s="234"/>
      <c r="M6" s="234"/>
      <c r="N6" s="234"/>
      <c r="O6" s="234"/>
      <c r="P6" s="234"/>
      <c r="Q6" s="234"/>
      <c r="R6" s="234"/>
      <c r="S6" s="234"/>
      <c r="T6" s="234"/>
      <c r="U6" s="235"/>
    </row>
    <row r="7" spans="1:34" ht="21" customHeight="1" x14ac:dyDescent="0.15">
      <c r="F7" s="223" t="s">
        <v>33</v>
      </c>
      <c r="G7" s="224"/>
      <c r="H7" s="224"/>
      <c r="I7" s="224"/>
      <c r="J7" s="225"/>
      <c r="K7" s="226">
        <f>'２所要額精算書（別紙１）3'!E6</f>
        <v>0</v>
      </c>
      <c r="L7" s="227"/>
      <c r="M7" s="227"/>
      <c r="N7" s="227"/>
      <c r="O7" s="227"/>
      <c r="P7" s="227"/>
      <c r="Q7" s="227"/>
      <c r="R7" s="227"/>
      <c r="S7" s="227"/>
      <c r="T7" s="227"/>
      <c r="U7" s="228"/>
    </row>
    <row r="8" spans="1:34" ht="21" customHeight="1" x14ac:dyDescent="0.15">
      <c r="C8" s="43"/>
      <c r="F8" s="223" t="s">
        <v>34</v>
      </c>
      <c r="G8" s="224"/>
      <c r="H8" s="224"/>
      <c r="I8" s="224"/>
      <c r="J8" s="225"/>
      <c r="K8" s="226">
        <f>'２所要額精算書（別紙１）3'!E7</f>
        <v>0</v>
      </c>
      <c r="L8" s="227"/>
      <c r="M8" s="227"/>
      <c r="N8" s="227"/>
      <c r="O8" s="227"/>
      <c r="P8" s="227"/>
      <c r="Q8" s="227"/>
      <c r="R8" s="227"/>
      <c r="S8" s="227"/>
      <c r="T8" s="227"/>
      <c r="U8" s="228"/>
    </row>
    <row r="9" spans="1:34" ht="15" customHeight="1" x14ac:dyDescent="0.15">
      <c r="C9" s="43"/>
    </row>
    <row r="10" spans="1:34" ht="17.45" customHeight="1" x14ac:dyDescent="0.15">
      <c r="B10" s="77"/>
      <c r="J10" s="220"/>
      <c r="K10" s="221"/>
      <c r="L10" s="222"/>
      <c r="M10" s="45" t="s">
        <v>166</v>
      </c>
    </row>
    <row r="11" spans="1:34" ht="17.45" customHeight="1" x14ac:dyDescent="0.15">
      <c r="B11" s="76"/>
      <c r="J11" s="220"/>
      <c r="K11" s="221"/>
      <c r="L11" s="222"/>
      <c r="M11" s="45" t="s">
        <v>35</v>
      </c>
    </row>
    <row r="12" spans="1:34" ht="15" customHeight="1" x14ac:dyDescent="0.15">
      <c r="M12" s="64" t="s">
        <v>36</v>
      </c>
    </row>
    <row r="13" spans="1:34" ht="9" customHeight="1" x14ac:dyDescent="0.15">
      <c r="K13" s="64"/>
    </row>
    <row r="14" spans="1:34" ht="8.4499999999999993" customHeight="1" x14ac:dyDescent="0.15">
      <c r="B14" s="43"/>
    </row>
    <row r="15" spans="1:34" ht="9" customHeight="1" x14ac:dyDescent="0.15">
      <c r="C15" s="65"/>
      <c r="D15" s="66"/>
      <c r="E15" s="65"/>
      <c r="F15" s="66"/>
      <c r="G15" s="65"/>
      <c r="H15" s="65"/>
    </row>
    <row r="16" spans="1:34" ht="6" customHeight="1" x14ac:dyDescent="0.15">
      <c r="B16" s="67"/>
      <c r="C16" s="68"/>
      <c r="D16" s="68"/>
      <c r="E16" s="68"/>
      <c r="F16" s="68"/>
      <c r="G16" s="68"/>
      <c r="H16" s="68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  <c r="V16" s="43"/>
    </row>
    <row r="17" spans="2:22" ht="15" customHeight="1" x14ac:dyDescent="0.15">
      <c r="B17" s="71" t="s">
        <v>10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</row>
    <row r="18" spans="2:22" ht="9" customHeight="1" x14ac:dyDescent="0.15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57"/>
      <c r="V18" s="43"/>
    </row>
    <row r="19" spans="2:22" ht="9" customHeight="1" x14ac:dyDescent="0.15">
      <c r="B19" s="7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3"/>
    </row>
    <row r="20" spans="2:22" ht="15" customHeight="1" x14ac:dyDescent="0.15">
      <c r="B20" s="75" t="str">
        <f>'２所要額精算書（別紙１）3'!B14</f>
        <v/>
      </c>
      <c r="C20" s="60" t="s">
        <v>11</v>
      </c>
      <c r="D20" s="58"/>
      <c r="E20" s="54"/>
      <c r="F20" s="58"/>
      <c r="G20" s="54"/>
      <c r="H20" s="5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4"/>
      <c r="V20" s="43"/>
    </row>
    <row r="21" spans="2:22" ht="8.25" customHeight="1" x14ac:dyDescent="0.15">
      <c r="B21" s="41"/>
      <c r="C21" s="150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43"/>
    </row>
    <row r="22" spans="2:22" ht="18" customHeight="1" x14ac:dyDescent="0.15">
      <c r="B22" s="41" t="s">
        <v>37</v>
      </c>
      <c r="C22" s="43"/>
      <c r="D22" s="43"/>
      <c r="E22" s="43"/>
      <c r="F22" s="43" t="s">
        <v>0</v>
      </c>
      <c r="G22" s="1"/>
      <c r="H22" s="43" t="s">
        <v>38</v>
      </c>
      <c r="I22" s="1"/>
      <c r="J22" s="43" t="s">
        <v>39</v>
      </c>
      <c r="K22" s="1"/>
      <c r="L22" s="43" t="s">
        <v>40</v>
      </c>
      <c r="M22" s="54" t="s">
        <v>41</v>
      </c>
      <c r="N22" s="43" t="s">
        <v>0</v>
      </c>
      <c r="O22" s="1"/>
      <c r="P22" s="43" t="s">
        <v>38</v>
      </c>
      <c r="Q22" s="1"/>
      <c r="R22" s="43" t="s">
        <v>39</v>
      </c>
      <c r="S22" s="1"/>
      <c r="T22" s="43" t="s">
        <v>40</v>
      </c>
      <c r="U22" s="44"/>
      <c r="V22" s="43"/>
    </row>
    <row r="23" spans="2:22" ht="15" customHeight="1" x14ac:dyDescent="0.15">
      <c r="B23" s="41" t="s">
        <v>157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  <c r="V23" s="43"/>
    </row>
    <row r="24" spans="2:22" ht="15" customHeight="1" x14ac:dyDescent="0.15">
      <c r="B24" s="41"/>
      <c r="C24" s="62" t="s">
        <v>42</v>
      </c>
      <c r="D24" s="217" t="s">
        <v>141</v>
      </c>
      <c r="E24" s="218"/>
      <c r="F24" s="217" t="s">
        <v>154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8"/>
      <c r="U24" s="44"/>
      <c r="V24" s="43"/>
    </row>
    <row r="25" spans="2:22" ht="15" customHeight="1" x14ac:dyDescent="0.15">
      <c r="B25" s="41"/>
      <c r="C25" s="123">
        <f>COUNTA(D25)</f>
        <v>0</v>
      </c>
      <c r="D25" s="207"/>
      <c r="E25" s="208"/>
      <c r="F25" s="209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1"/>
      <c r="U25" s="44"/>
      <c r="V25" s="43"/>
    </row>
    <row r="26" spans="2:22" ht="15" customHeight="1" x14ac:dyDescent="0.15">
      <c r="B26" s="41"/>
      <c r="C26" s="123" t="str">
        <f>IF(D26="","",COUNTA(D$25:D26))</f>
        <v/>
      </c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1"/>
      <c r="U26" s="44"/>
      <c r="V26" s="43"/>
    </row>
    <row r="27" spans="2:22" ht="15" customHeight="1" x14ac:dyDescent="0.15">
      <c r="B27" s="41"/>
      <c r="C27" s="123" t="str">
        <f>IF(D27="","",COUNTA(D$25:D27))</f>
        <v/>
      </c>
      <c r="D27" s="207"/>
      <c r="E27" s="208"/>
      <c r="F27" s="209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1"/>
      <c r="U27" s="44"/>
      <c r="V27" s="43"/>
    </row>
    <row r="28" spans="2:22" ht="15" customHeight="1" x14ac:dyDescent="0.15">
      <c r="B28" s="41"/>
      <c r="C28" s="123" t="str">
        <f>IF(D28="","",COUNTA(D$25:D28))</f>
        <v/>
      </c>
      <c r="D28" s="207"/>
      <c r="E28" s="208"/>
      <c r="F28" s="209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1"/>
      <c r="U28" s="44"/>
      <c r="V28" s="43"/>
    </row>
    <row r="29" spans="2:22" ht="15" customHeight="1" x14ac:dyDescent="0.15">
      <c r="B29" s="41"/>
      <c r="C29" s="123" t="str">
        <f>IF(D29="","",COUNTA(D$25:D29))</f>
        <v/>
      </c>
      <c r="D29" s="207"/>
      <c r="E29" s="208"/>
      <c r="F29" s="209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1"/>
      <c r="U29" s="44"/>
      <c r="V29" s="43"/>
    </row>
    <row r="30" spans="2:22" ht="15" customHeight="1" x14ac:dyDescent="0.15">
      <c r="B30" s="55"/>
      <c r="C30" s="56" t="s">
        <v>43</v>
      </c>
      <c r="D30" s="212">
        <f>ROUNDDOWN(SUM(D25:E29),-3)</f>
        <v>0</v>
      </c>
      <c r="E30" s="213"/>
      <c r="F30" s="214" t="s">
        <v>44</v>
      </c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6"/>
      <c r="U30" s="57"/>
      <c r="V30" s="43"/>
    </row>
    <row r="31" spans="2:22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43"/>
    </row>
    <row r="32" spans="2:22" ht="15" customHeight="1" x14ac:dyDescent="0.15">
      <c r="B32" s="59" t="str">
        <f>'２所要額精算書（別紙１）3'!B18</f>
        <v/>
      </c>
      <c r="C32" s="60" t="s">
        <v>45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  <c r="V32" s="43"/>
    </row>
    <row r="33" spans="2:26" ht="8.25" customHeight="1" x14ac:dyDescent="0.15">
      <c r="B33" s="41"/>
      <c r="C33" s="150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43"/>
    </row>
    <row r="34" spans="2:26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U34" s="44"/>
      <c r="V34" s="43"/>
    </row>
    <row r="35" spans="2:26" ht="15" customHeight="1" x14ac:dyDescent="0.15">
      <c r="B35" s="41" t="s">
        <v>142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4"/>
      <c r="V35" s="43"/>
    </row>
    <row r="36" spans="2:26" ht="15" customHeight="1" x14ac:dyDescent="0.15">
      <c r="B36" s="41"/>
      <c r="C36" s="62" t="s">
        <v>42</v>
      </c>
      <c r="D36" s="217" t="s">
        <v>141</v>
      </c>
      <c r="E36" s="218"/>
      <c r="F36" s="217" t="s">
        <v>154</v>
      </c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8"/>
      <c r="U36" s="44"/>
      <c r="V36" s="43"/>
    </row>
    <row r="37" spans="2:26" ht="15" customHeight="1" x14ac:dyDescent="0.15">
      <c r="B37" s="41"/>
      <c r="C37" s="123">
        <f>COUNTA(D37)</f>
        <v>0</v>
      </c>
      <c r="D37" s="207"/>
      <c r="E37" s="208"/>
      <c r="F37" s="209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1"/>
      <c r="U37" s="44"/>
      <c r="V37" s="43"/>
    </row>
    <row r="38" spans="2:26" ht="15" customHeight="1" x14ac:dyDescent="0.15">
      <c r="B38" s="41"/>
      <c r="C38" s="123" t="str">
        <f>IF(D38="","",COUNTA(D$37:D38))</f>
        <v/>
      </c>
      <c r="D38" s="207"/>
      <c r="E38" s="208"/>
      <c r="F38" s="209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1"/>
      <c r="U38" s="44"/>
      <c r="V38" s="43"/>
    </row>
    <row r="39" spans="2:26" ht="15" customHeight="1" x14ac:dyDescent="0.15">
      <c r="B39" s="41"/>
      <c r="C39" s="123" t="str">
        <f>IF(D39="","",COUNTA(D$37:D39))</f>
        <v/>
      </c>
      <c r="D39" s="207"/>
      <c r="E39" s="208"/>
      <c r="F39" s="209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1"/>
      <c r="U39" s="44"/>
      <c r="V39" s="43"/>
    </row>
    <row r="40" spans="2:26" ht="15" customHeight="1" x14ac:dyDescent="0.15">
      <c r="B40" s="41"/>
      <c r="C40" s="123" t="str">
        <f>IF(D40="","",COUNTA(D$37:D40))</f>
        <v/>
      </c>
      <c r="D40" s="207"/>
      <c r="E40" s="208"/>
      <c r="F40" s="209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1"/>
      <c r="U40" s="44"/>
      <c r="V40" s="43"/>
    </row>
    <row r="41" spans="2:26" ht="15" customHeight="1" x14ac:dyDescent="0.15">
      <c r="B41" s="41"/>
      <c r="C41" s="123" t="str">
        <f>IF(D41="","",COUNTA(D$37:D41))</f>
        <v/>
      </c>
      <c r="D41" s="207"/>
      <c r="E41" s="208"/>
      <c r="F41" s="209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1"/>
      <c r="U41" s="44"/>
      <c r="V41" s="43"/>
    </row>
    <row r="42" spans="2:26" ht="15" customHeight="1" x14ac:dyDescent="0.15">
      <c r="B42" s="55"/>
      <c r="C42" s="56" t="s">
        <v>43</v>
      </c>
      <c r="D42" s="212">
        <f>ROUNDDOWN(SUM(D37:E41),-3)</f>
        <v>0</v>
      </c>
      <c r="E42" s="213"/>
      <c r="F42" s="214" t="s">
        <v>44</v>
      </c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6"/>
      <c r="U42" s="57"/>
      <c r="V42" s="43"/>
    </row>
    <row r="43" spans="2:26" ht="6" customHeight="1" x14ac:dyDescent="0.15">
      <c r="B43" s="41"/>
      <c r="C43" s="54"/>
      <c r="D43" s="58"/>
      <c r="E43" s="54"/>
      <c r="F43" s="58"/>
      <c r="G43" s="54"/>
      <c r="H43" s="5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  <c r="V43" s="43"/>
    </row>
    <row r="44" spans="2:26" ht="15" customHeight="1" x14ac:dyDescent="0.15">
      <c r="B44" s="59" t="str">
        <f>'２所要額精算書（別紙１）3'!B22</f>
        <v/>
      </c>
      <c r="C44" s="60" t="s">
        <v>19</v>
      </c>
      <c r="D44" s="58"/>
      <c r="E44" s="54"/>
      <c r="F44" s="58"/>
      <c r="G44" s="54"/>
      <c r="H44" s="54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4"/>
      <c r="V44" s="43"/>
      <c r="Z44" s="61"/>
    </row>
    <row r="45" spans="2:26" ht="8.25" customHeight="1" x14ac:dyDescent="0.15">
      <c r="B45" s="41"/>
      <c r="C45" s="150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4"/>
      <c r="V45" s="43"/>
      <c r="Z45" s="61"/>
    </row>
    <row r="46" spans="2:26" ht="18" customHeight="1" x14ac:dyDescent="0.15">
      <c r="B46" s="41" t="s">
        <v>37</v>
      </c>
      <c r="C46" s="43"/>
      <c r="D46" s="43"/>
      <c r="E46" s="43"/>
      <c r="F46" s="43" t="s">
        <v>0</v>
      </c>
      <c r="G46" s="1"/>
      <c r="H46" s="43" t="s">
        <v>38</v>
      </c>
      <c r="I46" s="1"/>
      <c r="J46" s="43" t="s">
        <v>39</v>
      </c>
      <c r="K46" s="1"/>
      <c r="L46" s="43" t="s">
        <v>40</v>
      </c>
      <c r="M46" s="54" t="s">
        <v>41</v>
      </c>
      <c r="N46" s="43" t="s">
        <v>0</v>
      </c>
      <c r="O46" s="1"/>
      <c r="P46" s="43" t="s">
        <v>38</v>
      </c>
      <c r="Q46" s="1"/>
      <c r="R46" s="43" t="s">
        <v>39</v>
      </c>
      <c r="S46" s="1"/>
      <c r="T46" s="43" t="s">
        <v>40</v>
      </c>
      <c r="U46" s="44"/>
      <c r="V46" s="43"/>
    </row>
    <row r="47" spans="2:26" ht="6.6" customHeight="1" x14ac:dyDescent="0.15">
      <c r="B47" s="41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54"/>
      <c r="N47" s="43"/>
      <c r="O47" s="43"/>
      <c r="P47" s="43"/>
      <c r="Q47" s="43"/>
      <c r="R47" s="43"/>
      <c r="S47" s="43"/>
      <c r="T47" s="43"/>
      <c r="U47" s="44"/>
      <c r="V47" s="43"/>
    </row>
    <row r="48" spans="2:26" ht="15" customHeight="1" x14ac:dyDescent="0.15">
      <c r="B48" s="41" t="s">
        <v>143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4"/>
      <c r="V48" s="43"/>
    </row>
    <row r="49" spans="2:22" ht="18" customHeight="1" x14ac:dyDescent="0.15">
      <c r="B49" s="41"/>
      <c r="C49" s="197">
        <f>COUNTA(D54:D59)</f>
        <v>0</v>
      </c>
      <c r="D49" s="198"/>
      <c r="E49" s="43" t="s">
        <v>46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4"/>
      <c r="V49" s="43"/>
    </row>
    <row r="50" spans="2:22" ht="6.6" customHeight="1" x14ac:dyDescent="0.15">
      <c r="B50" s="41"/>
      <c r="C50" s="54"/>
      <c r="D50" s="54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4"/>
      <c r="V50" s="43"/>
    </row>
    <row r="51" spans="2:22" ht="15" customHeight="1" x14ac:dyDescent="0.15">
      <c r="B51" s="41" t="s">
        <v>144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43"/>
    </row>
    <row r="52" spans="2:22" ht="18" customHeight="1" x14ac:dyDescent="0.15">
      <c r="B52" s="41"/>
      <c r="C52" s="199" t="s">
        <v>47</v>
      </c>
      <c r="D52" s="199" t="s">
        <v>48</v>
      </c>
      <c r="E52" s="201" t="s">
        <v>49</v>
      </c>
      <c r="F52" s="202"/>
      <c r="G52" s="202"/>
      <c r="H52" s="202"/>
      <c r="I52" s="202"/>
      <c r="J52" s="202"/>
      <c r="K52" s="203"/>
      <c r="L52" s="188" t="s">
        <v>145</v>
      </c>
      <c r="M52" s="189"/>
      <c r="N52" s="189"/>
      <c r="O52" s="189"/>
      <c r="P52" s="189"/>
      <c r="Q52" s="190"/>
      <c r="R52"/>
      <c r="S52"/>
      <c r="T52" s="43"/>
      <c r="U52" s="44"/>
      <c r="V52" s="43"/>
    </row>
    <row r="53" spans="2:22" ht="18" customHeight="1" x14ac:dyDescent="0.15">
      <c r="B53" s="41"/>
      <c r="C53" s="200"/>
      <c r="D53" s="200"/>
      <c r="E53" s="204"/>
      <c r="F53" s="205"/>
      <c r="G53" s="205"/>
      <c r="H53" s="205"/>
      <c r="I53" s="205"/>
      <c r="J53" s="205"/>
      <c r="K53" s="206"/>
      <c r="L53" s="188" t="s">
        <v>50</v>
      </c>
      <c r="M53" s="189"/>
      <c r="N53" s="190"/>
      <c r="O53" s="188" t="s">
        <v>51</v>
      </c>
      <c r="P53" s="189"/>
      <c r="Q53" s="190"/>
      <c r="R53"/>
      <c r="S53"/>
      <c r="T53" s="43"/>
      <c r="U53" s="44"/>
      <c r="V53" s="43"/>
    </row>
    <row r="54" spans="2:22" ht="18" customHeight="1" x14ac:dyDescent="0.15">
      <c r="B54" s="41"/>
      <c r="C54" s="128">
        <f>COUNTA(D54)</f>
        <v>0</v>
      </c>
      <c r="D54" s="124"/>
      <c r="E54" s="125" t="s">
        <v>0</v>
      </c>
      <c r="F54" s="126"/>
      <c r="G54" s="125" t="s">
        <v>38</v>
      </c>
      <c r="H54" s="126"/>
      <c r="I54" s="125" t="s">
        <v>39</v>
      </c>
      <c r="J54" s="126"/>
      <c r="K54" s="125" t="s">
        <v>40</v>
      </c>
      <c r="L54" s="195"/>
      <c r="M54" s="196"/>
      <c r="N54" s="125" t="s">
        <v>52</v>
      </c>
      <c r="O54" s="195"/>
      <c r="P54" s="196"/>
      <c r="Q54" s="125" t="s">
        <v>52</v>
      </c>
      <c r="R54" s="53" t="s">
        <v>53</v>
      </c>
      <c r="S54" s="53">
        <f>L54+O54</f>
        <v>0</v>
      </c>
      <c r="T54" s="43"/>
      <c r="U54" s="44"/>
      <c r="V54" s="43"/>
    </row>
    <row r="55" spans="2:22" ht="18" customHeight="1" x14ac:dyDescent="0.15">
      <c r="B55" s="41"/>
      <c r="C55" s="128" t="str">
        <f>IF(D55="","",COUNTA(D$54:D55))</f>
        <v/>
      </c>
      <c r="D55" s="124"/>
      <c r="E55" s="125" t="s">
        <v>0</v>
      </c>
      <c r="F55" s="126"/>
      <c r="G55" s="125" t="s">
        <v>38</v>
      </c>
      <c r="H55" s="126"/>
      <c r="I55" s="125" t="s">
        <v>39</v>
      </c>
      <c r="J55" s="126"/>
      <c r="K55" s="125" t="s">
        <v>40</v>
      </c>
      <c r="L55" s="195"/>
      <c r="M55" s="196"/>
      <c r="N55" s="125" t="s">
        <v>52</v>
      </c>
      <c r="O55" s="195"/>
      <c r="P55" s="196"/>
      <c r="Q55" s="125" t="s">
        <v>52</v>
      </c>
      <c r="R55" s="53" t="s">
        <v>54</v>
      </c>
      <c r="S55" s="53">
        <f t="shared" ref="S55:S59" si="0">L55+O55</f>
        <v>0</v>
      </c>
      <c r="T55" s="43"/>
      <c r="U55" s="44"/>
      <c r="V55" s="43"/>
    </row>
    <row r="56" spans="2:22" ht="18" customHeight="1" x14ac:dyDescent="0.15">
      <c r="B56" s="41"/>
      <c r="C56" s="128" t="str">
        <f>IF(D56="","",COUNTA(D$54:D56))</f>
        <v/>
      </c>
      <c r="D56" s="124"/>
      <c r="E56" s="125" t="s">
        <v>0</v>
      </c>
      <c r="F56" s="126"/>
      <c r="G56" s="125" t="s">
        <v>38</v>
      </c>
      <c r="H56" s="126"/>
      <c r="I56" s="125" t="s">
        <v>39</v>
      </c>
      <c r="J56" s="126"/>
      <c r="K56" s="125" t="s">
        <v>40</v>
      </c>
      <c r="L56" s="195"/>
      <c r="M56" s="196"/>
      <c r="N56" s="125" t="s">
        <v>52</v>
      </c>
      <c r="O56" s="195"/>
      <c r="P56" s="196"/>
      <c r="Q56" s="125" t="s">
        <v>52</v>
      </c>
      <c r="R56" s="53" t="s">
        <v>54</v>
      </c>
      <c r="S56" s="53">
        <f t="shared" si="0"/>
        <v>0</v>
      </c>
      <c r="T56" s="43"/>
      <c r="U56" s="44"/>
      <c r="V56" s="43"/>
    </row>
    <row r="57" spans="2:22" ht="18" customHeight="1" x14ac:dyDescent="0.15">
      <c r="B57" s="41"/>
      <c r="C57" s="128" t="str">
        <f>IF(D57="","",COUNTA(D$54:D57))</f>
        <v/>
      </c>
      <c r="D57" s="124"/>
      <c r="E57" s="125" t="s">
        <v>0</v>
      </c>
      <c r="F57" s="126"/>
      <c r="G57" s="125" t="s">
        <v>38</v>
      </c>
      <c r="H57" s="126"/>
      <c r="I57" s="125" t="s">
        <v>39</v>
      </c>
      <c r="J57" s="126"/>
      <c r="K57" s="125" t="s">
        <v>40</v>
      </c>
      <c r="L57" s="195"/>
      <c r="M57" s="196"/>
      <c r="N57" s="125" t="s">
        <v>52</v>
      </c>
      <c r="O57" s="195"/>
      <c r="P57" s="196"/>
      <c r="Q57" s="125" t="s">
        <v>52</v>
      </c>
      <c r="R57" s="53" t="s">
        <v>54</v>
      </c>
      <c r="S57" s="53">
        <f t="shared" si="0"/>
        <v>0</v>
      </c>
      <c r="T57" s="43"/>
      <c r="U57" s="44"/>
      <c r="V57" s="43"/>
    </row>
    <row r="58" spans="2:22" ht="18" customHeight="1" x14ac:dyDescent="0.15">
      <c r="B58" s="41"/>
      <c r="C58" s="128" t="str">
        <f>IF(D58="","",COUNTA(D$54:D58))</f>
        <v/>
      </c>
      <c r="D58" s="124"/>
      <c r="E58" s="125" t="s">
        <v>0</v>
      </c>
      <c r="F58" s="126"/>
      <c r="G58" s="125" t="s">
        <v>38</v>
      </c>
      <c r="H58" s="126"/>
      <c r="I58" s="125" t="s">
        <v>39</v>
      </c>
      <c r="J58" s="126"/>
      <c r="K58" s="125" t="s">
        <v>40</v>
      </c>
      <c r="L58" s="195"/>
      <c r="M58" s="196"/>
      <c r="N58" s="125" t="s">
        <v>52</v>
      </c>
      <c r="O58" s="195"/>
      <c r="P58" s="196"/>
      <c r="Q58" s="125" t="s">
        <v>52</v>
      </c>
      <c r="R58" s="53" t="s">
        <v>54</v>
      </c>
      <c r="S58" s="53">
        <f t="shared" si="0"/>
        <v>0</v>
      </c>
      <c r="T58" s="43"/>
      <c r="U58" s="44"/>
      <c r="V58" s="43"/>
    </row>
    <row r="59" spans="2:22" ht="18" customHeight="1" x14ac:dyDescent="0.15">
      <c r="B59" s="41"/>
      <c r="C59" s="128" t="str">
        <f>IF(D59="","",COUNTA(D$54:D59))</f>
        <v/>
      </c>
      <c r="D59" s="124"/>
      <c r="E59" s="125" t="s">
        <v>0</v>
      </c>
      <c r="F59" s="127"/>
      <c r="G59" s="125" t="s">
        <v>38</v>
      </c>
      <c r="H59" s="127"/>
      <c r="I59" s="125" t="s">
        <v>39</v>
      </c>
      <c r="J59" s="127"/>
      <c r="K59" s="125" t="s">
        <v>40</v>
      </c>
      <c r="L59" s="195"/>
      <c r="M59" s="196"/>
      <c r="N59" s="125" t="s">
        <v>52</v>
      </c>
      <c r="O59" s="195"/>
      <c r="P59" s="196"/>
      <c r="Q59" s="125" t="s">
        <v>52</v>
      </c>
      <c r="R59" s="53" t="s">
        <v>54</v>
      </c>
      <c r="S59" s="53">
        <f t="shared" si="0"/>
        <v>0</v>
      </c>
      <c r="T59" s="43"/>
      <c r="U59" s="44"/>
      <c r="V59" s="43"/>
    </row>
    <row r="60" spans="2:22" ht="18" customHeight="1" x14ac:dyDescent="0.15">
      <c r="B60" s="41"/>
      <c r="C60" s="188" t="s">
        <v>53</v>
      </c>
      <c r="D60" s="189"/>
      <c r="E60" s="189"/>
      <c r="F60" s="189"/>
      <c r="G60" s="189"/>
      <c r="H60" s="189"/>
      <c r="I60" s="189"/>
      <c r="J60" s="189"/>
      <c r="K60" s="190"/>
      <c r="L60" s="191">
        <f>SUM(L54:M59)</f>
        <v>0</v>
      </c>
      <c r="M60" s="192"/>
      <c r="N60" s="42" t="s">
        <v>52</v>
      </c>
      <c r="O60" s="193">
        <f>SUM(O54:P59)</f>
        <v>0</v>
      </c>
      <c r="P60" s="194"/>
      <c r="Q60" s="42" t="s">
        <v>52</v>
      </c>
      <c r="R60"/>
      <c r="S60"/>
      <c r="T60" s="43"/>
      <c r="U60" s="44"/>
      <c r="V60" s="43"/>
    </row>
    <row r="61" spans="2:22" ht="18" customHeight="1" x14ac:dyDescent="0.15">
      <c r="B61" s="46"/>
      <c r="C61" s="47" t="s">
        <v>55</v>
      </c>
      <c r="D61" s="48"/>
      <c r="E61" s="48"/>
      <c r="F61" s="48"/>
      <c r="G61" s="48"/>
      <c r="H61" s="48"/>
      <c r="I61" s="48"/>
      <c r="J61" s="48"/>
      <c r="K61" s="48"/>
      <c r="L61" s="49"/>
      <c r="M61" s="49"/>
      <c r="N61" s="48"/>
      <c r="O61" s="50"/>
      <c r="P61" s="50"/>
      <c r="Q61" s="48"/>
      <c r="R61" s="50"/>
      <c r="S61" s="50"/>
      <c r="T61" s="51"/>
      <c r="U61" s="52"/>
      <c r="V61" s="43"/>
    </row>
  </sheetData>
  <sheetProtection algorithmName="SHA-512" hashValue="7OM771ORKEC/M9iAfgJoKiXYA3zC+sngJPs7uX2HCnQErbvJ7coCsb+q98LbHtNP5ZlyCabbcSMKV6FIATzqFg==" saltValue="/pjtGFDPffmzFqaoCKiHzA==" spinCount="100000" sheet="1" objects="1" scenarios="1"/>
  <mergeCells count="59">
    <mergeCell ref="F8:J8"/>
    <mergeCell ref="K8:U8"/>
    <mergeCell ref="A4:V4"/>
    <mergeCell ref="F6:J6"/>
    <mergeCell ref="K6:U6"/>
    <mergeCell ref="F7:J7"/>
    <mergeCell ref="K7:U7"/>
    <mergeCell ref="J10:L10"/>
    <mergeCell ref="J11:L11"/>
    <mergeCell ref="D24:E24"/>
    <mergeCell ref="F24:T24"/>
    <mergeCell ref="D25:E25"/>
    <mergeCell ref="F25:T25"/>
    <mergeCell ref="D26:E26"/>
    <mergeCell ref="F26:T26"/>
    <mergeCell ref="D27:E27"/>
    <mergeCell ref="F27:T27"/>
    <mergeCell ref="D28:E28"/>
    <mergeCell ref="F28:T28"/>
    <mergeCell ref="D29:E29"/>
    <mergeCell ref="F29:T29"/>
    <mergeCell ref="D30:E30"/>
    <mergeCell ref="F30:T30"/>
    <mergeCell ref="D36:E36"/>
    <mergeCell ref="F36:T36"/>
    <mergeCell ref="D37:E37"/>
    <mergeCell ref="F37:T37"/>
    <mergeCell ref="D38:E38"/>
    <mergeCell ref="F38:T38"/>
    <mergeCell ref="D39:E39"/>
    <mergeCell ref="F39:T39"/>
    <mergeCell ref="D40:E40"/>
    <mergeCell ref="F40:T40"/>
    <mergeCell ref="D41:E41"/>
    <mergeCell ref="F41:T41"/>
    <mergeCell ref="D42:E42"/>
    <mergeCell ref="F42:T42"/>
    <mergeCell ref="C49:D49"/>
    <mergeCell ref="C52:C53"/>
    <mergeCell ref="D52:D53"/>
    <mergeCell ref="E52:K53"/>
    <mergeCell ref="L52:Q52"/>
    <mergeCell ref="L53:N53"/>
    <mergeCell ref="O53:Q53"/>
    <mergeCell ref="L54:M54"/>
    <mergeCell ref="O54:P54"/>
    <mergeCell ref="L55:M55"/>
    <mergeCell ref="O55:P55"/>
    <mergeCell ref="L56:M56"/>
    <mergeCell ref="O56:P56"/>
    <mergeCell ref="C60:K60"/>
    <mergeCell ref="L60:M60"/>
    <mergeCell ref="O60:P60"/>
    <mergeCell ref="L57:M57"/>
    <mergeCell ref="O57:P57"/>
    <mergeCell ref="L58:M58"/>
    <mergeCell ref="O58:P58"/>
    <mergeCell ref="L59:M59"/>
    <mergeCell ref="O59:P59"/>
  </mergeCells>
  <phoneticPr fontId="1"/>
  <conditionalFormatting sqref="S54:S59">
    <cfRule type="cellIs" dxfId="2" priority="1" operator="greaterThan">
      <formula>30</formula>
    </cfRule>
  </conditionalFormatting>
  <dataValidations count="1">
    <dataValidation type="list" allowBlank="1" showInputMessage="1" showErrorMessage="1" sqref="J10:J11" xr:uid="{D93C78A7-B0DF-40F2-88B6-BFC7028AADD3}">
      <formula1>$AH$3:$AH$4</formula1>
    </dataValidation>
  </dataValidations>
  <pageMargins left="0.70866141732283472" right="0.39370078740157483" top="0.56000000000000005" bottom="0.46" header="0.31496062992125984" footer="0.31496062992125984"/>
  <pageSetup paperSize="9" scale="86" orientation="portrait" r:id="rId1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16</vt:i4>
      </vt:variant>
    </vt:vector>
  </HeadingPairs>
  <TitlesOfParts>
    <vt:vector size="35" baseType="lpstr">
      <vt:lpstr>第3号様式</vt:lpstr>
      <vt:lpstr>２所要額精算書（別紙１）1</vt:lpstr>
      <vt:lpstr>３事業実績書（別紙２）（人材確保体制構築）1</vt:lpstr>
      <vt:lpstr>３事業実績書（別紙２）（経営改善）1</vt:lpstr>
      <vt:lpstr>２所要額精算書（別紙１）2</vt:lpstr>
      <vt:lpstr>３事業実績書（別紙２）（人材確保体制構築）2</vt:lpstr>
      <vt:lpstr>３事業実績書（別紙２）（経営改善）2</vt:lpstr>
      <vt:lpstr>２所要額精算書（別紙１）3</vt:lpstr>
      <vt:lpstr>３事業実績書（別紙２）（人材確保体制構築）3</vt:lpstr>
      <vt:lpstr>３事業実績書（別紙２）（経営改善）3</vt:lpstr>
      <vt:lpstr>２所要額精算書（別紙１）4</vt:lpstr>
      <vt:lpstr>３事業実績書（別紙２）（人材確保体制構築）4</vt:lpstr>
      <vt:lpstr>３事業実績書（別紙２）（経営改善）4</vt:lpstr>
      <vt:lpstr>２所要額精算書（別紙１）5</vt:lpstr>
      <vt:lpstr>３事業実績書（別紙２）（人材確保体制構築）5</vt:lpstr>
      <vt:lpstr>３事業実績書（別紙２）（経営改善）5</vt:lpstr>
      <vt:lpstr>事業者グループ構成法人一覧</vt:lpstr>
      <vt:lpstr>リスト</vt:lpstr>
      <vt:lpstr>リスト２</vt:lpstr>
      <vt:lpstr>'２所要額精算書（別紙１）1'!Print_Area</vt:lpstr>
      <vt:lpstr>'２所要額精算書（別紙１）2'!Print_Area</vt:lpstr>
      <vt:lpstr>'２所要額精算書（別紙１）3'!Print_Area</vt:lpstr>
      <vt:lpstr>'２所要額精算書（別紙１）4'!Print_Area</vt:lpstr>
      <vt:lpstr>'２所要額精算書（別紙１）5'!Print_Area</vt:lpstr>
      <vt:lpstr>'３事業実績書（別紙２）（経営改善）1'!Print_Area</vt:lpstr>
      <vt:lpstr>'３事業実績書（別紙２）（経営改善）2'!Print_Area</vt:lpstr>
      <vt:lpstr>'３事業実績書（別紙２）（経営改善）3'!Print_Area</vt:lpstr>
      <vt:lpstr>'３事業実績書（別紙２）（経営改善）4'!Print_Area</vt:lpstr>
      <vt:lpstr>'３事業実績書（別紙２）（経営改善）5'!Print_Area</vt:lpstr>
      <vt:lpstr>'３事業実績書（別紙２）（人材確保体制構築）1'!Print_Area</vt:lpstr>
      <vt:lpstr>'３事業実績書（別紙２）（人材確保体制構築）2'!Print_Area</vt:lpstr>
      <vt:lpstr>'３事業実績書（別紙２）（人材確保体制構築）3'!Print_Area</vt:lpstr>
      <vt:lpstr>'３事業実績書（別紙２）（人材確保体制構築）4'!Print_Area</vt:lpstr>
      <vt:lpstr>'３事業実績書（別紙２）（人材確保体制構築）5'!Print_Area</vt:lpstr>
      <vt:lpstr>第3号様式!Print_Area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2021-06-24T02:22:28Z</dcterms:created>
  <dcterms:modified xsi:type="dcterms:W3CDTF">2025-10-14T01:34:43Z</dcterms:modified>
  <cp:category/>
  <cp:contentStatus/>
</cp:coreProperties>
</file>