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0.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016121\Desktop\"/>
    </mc:Choice>
  </mc:AlternateContent>
  <xr:revisionPtr revIDLastSave="0" documentId="13_ncr:1_{5D51BCFB-FCF8-44CB-BCCD-8A26BD77CC94}" xr6:coauthVersionLast="36" xr6:coauthVersionMax="36" xr10:uidLastSave="{00000000-0000-0000-0000-000000000000}"/>
  <bookViews>
    <workbookView xWindow="0" yWindow="0" windowWidth="51600" windowHeight="17540" tabRatio="893" xr2:uid="{E9B7FB46-51E1-4F86-B906-922F9CFF5C2F}"/>
  </bookViews>
  <sheets>
    <sheet name="表紙（様式作成前にお読みください）" sheetId="9" r:id="rId1"/>
    <sheet name="交付申請書" sheetId="24" r:id="rId2"/>
    <sheet name="事業所名_別紙1" sheetId="43" r:id="rId3"/>
    <sheet name="別紙1 記入見本 " sheetId="27" r:id="rId4"/>
    <sheet name="経費所要額調書（合計）" sheetId="11" r:id="rId5"/>
    <sheet name="経費所要額調（注意書き）" sheetId="23" r:id="rId6"/>
    <sheet name="別紙経費所要額調1" sheetId="21" r:id="rId7"/>
    <sheet name="別紙経費所要額調2" sheetId="22" r:id="rId8"/>
    <sheet name="別紙経費所要額調3" sheetId="10" r:id="rId9"/>
    <sheet name="誓約書" sheetId="25" r:id="rId10"/>
    <sheet name="変更承認申請書" sheetId="30" r:id="rId11"/>
    <sheet name="中止（廃止）承認申請書" sheetId="31" r:id="rId12"/>
    <sheet name="実績報告書" sheetId="32" r:id="rId13"/>
    <sheet name="別紙実績報告額調1" sheetId="39" r:id="rId14"/>
    <sheet name="実績報告額調（合計）" sheetId="42" r:id="rId15"/>
    <sheet name="別紙実績報告額調2" sheetId="40" r:id="rId16"/>
    <sheet name="別紙実績報告額調3" sheetId="41" r:id="rId17"/>
    <sheet name="精算払請求書" sheetId="33" r:id="rId18"/>
    <sheet name="ここは触らない" sheetId="28" r:id="rId19"/>
    <sheet name="データセット" sheetId="5" state="hidden" r:id="rId20"/>
  </sheets>
  <definedNames>
    <definedName name="_xlnm.Print_Area" localSheetId="4">'経費所要額調書（合計）'!$A$1:$D$40</definedName>
    <definedName name="_xlnm.Print_Area" localSheetId="1">交付申請書!$A$1:$X$38</definedName>
    <definedName name="_xlnm.Print_Area" localSheetId="2">事業所名_別紙1!$A$1:$F$71</definedName>
    <definedName name="_xlnm.Print_Area" localSheetId="14">'実績報告額調（合計）'!$A$1:$E$31</definedName>
    <definedName name="_xlnm.Print_Area" localSheetId="12">実績報告書!$A$1:$X$38</definedName>
    <definedName name="_xlnm.Print_Area" localSheetId="17">精算払請求書!$A$1:$X$38</definedName>
    <definedName name="_xlnm.Print_Area" localSheetId="9">誓約書!$A$1:$X$32</definedName>
    <definedName name="_xlnm.Print_Area" localSheetId="11">'中止（廃止）承認申請書'!$A$1:$X$44</definedName>
    <definedName name="_xlnm.Print_Area" localSheetId="3">'別紙1 記入見本 '!$A$1:$F$70</definedName>
    <definedName name="_xlnm.Print_Area" localSheetId="6">別紙経費所要額調1!$B$1:$U$46</definedName>
    <definedName name="_xlnm.Print_Area" localSheetId="7">別紙経費所要額調2!$A$1:$U$44</definedName>
    <definedName name="_xlnm.Print_Area" localSheetId="8">別紙経費所要額調3!$A$1:$U$46</definedName>
    <definedName name="_xlnm.Print_Area" localSheetId="13">別紙実績報告額調1!$B$1:$U$46</definedName>
    <definedName name="_xlnm.Print_Area" localSheetId="15">別紙実績報告額調2!$A$1:$U$44</definedName>
    <definedName name="_xlnm.Print_Area" localSheetId="16">別紙実績報告額調3!$A$1:$U$46</definedName>
    <definedName name="_xlnm.Print_Area" localSheetId="10">変更承認申請書!$A$1:$X$42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42" l="1"/>
  <c r="B10" i="42"/>
  <c r="D9" i="42"/>
  <c r="D10" i="42"/>
  <c r="D8" i="42"/>
  <c r="D7" i="42"/>
  <c r="M11" i="22" l="1"/>
  <c r="B26" i="42"/>
  <c r="B23" i="42"/>
  <c r="B19" i="42"/>
  <c r="B26" i="11"/>
  <c r="C25" i="42"/>
  <c r="A26" i="42"/>
  <c r="B22" i="11"/>
  <c r="C24" i="11"/>
  <c r="D23" i="11"/>
  <c r="B28" i="42"/>
  <c r="B25" i="42"/>
  <c r="C20" i="11"/>
  <c r="A27" i="11"/>
  <c r="D28" i="11"/>
  <c r="B27" i="42"/>
  <c r="A24" i="42"/>
  <c r="A21" i="42"/>
  <c r="A22" i="11"/>
  <c r="B20" i="11"/>
  <c r="C21" i="11"/>
  <c r="D27" i="11"/>
  <c r="D22" i="11"/>
  <c r="A27" i="42"/>
  <c r="C27" i="11"/>
  <c r="C26" i="42"/>
  <c r="A19" i="42"/>
  <c r="C22" i="11"/>
  <c r="A28" i="11"/>
  <c r="A26" i="11"/>
  <c r="C22" i="42"/>
  <c r="C28" i="11"/>
  <c r="B24" i="11"/>
  <c r="C27" i="42"/>
  <c r="C23" i="42"/>
  <c r="B21" i="11"/>
  <c r="C21" i="42"/>
  <c r="A23" i="11"/>
  <c r="A24" i="11"/>
  <c r="A22" i="42"/>
  <c r="D25" i="11"/>
  <c r="A25" i="11"/>
  <c r="C25" i="11"/>
  <c r="C24" i="42"/>
  <c r="B28" i="11"/>
  <c r="C28" i="42"/>
  <c r="B25" i="11"/>
  <c r="C19" i="42"/>
  <c r="B21" i="42"/>
  <c r="A25" i="42"/>
  <c r="B24" i="42"/>
  <c r="C26" i="11"/>
  <c r="C20" i="42"/>
  <c r="A21" i="11"/>
  <c r="A23" i="42"/>
  <c r="D24" i="11"/>
  <c r="B23" i="11"/>
  <c r="B27" i="11"/>
  <c r="B20" i="42"/>
  <c r="B22" i="42"/>
  <c r="A28" i="42"/>
  <c r="C23" i="11"/>
  <c r="A20" i="42"/>
  <c r="D26" i="11"/>
  <c r="A20" i="11"/>
  <c r="M11" i="40" l="1"/>
  <c r="A19" i="11"/>
  <c r="C19" i="11"/>
  <c r="B19" i="11"/>
  <c r="Q10" i="25" l="1"/>
  <c r="Q11" i="30"/>
  <c r="Q11" i="31"/>
  <c r="Q12" i="32"/>
  <c r="Q12" i="33"/>
  <c r="Q10" i="30"/>
  <c r="D6" i="42" l="1"/>
  <c r="D5" i="42"/>
  <c r="B6" i="42"/>
  <c r="B7" i="42"/>
  <c r="B8" i="42"/>
  <c r="B5" i="42"/>
  <c r="Q11" i="33"/>
  <c r="Q11" i="32"/>
  <c r="Q10" i="33"/>
  <c r="Q10" i="32"/>
  <c r="Q10" i="31" l="1"/>
  <c r="Q9" i="31"/>
  <c r="Q9" i="30"/>
  <c r="C39" i="41" l="1"/>
  <c r="K38" i="41"/>
  <c r="L38" i="41" s="1"/>
  <c r="N38" i="41" s="1"/>
  <c r="N37" i="41"/>
  <c r="M37" i="41"/>
  <c r="L37" i="41"/>
  <c r="N36" i="41"/>
  <c r="M36" i="41"/>
  <c r="L36" i="41"/>
  <c r="R34" i="41"/>
  <c r="K33" i="41"/>
  <c r="L33" i="41" s="1"/>
  <c r="N33" i="41" s="1"/>
  <c r="N32" i="41"/>
  <c r="M32" i="41"/>
  <c r="L32" i="41"/>
  <c r="N31" i="41"/>
  <c r="M31" i="41"/>
  <c r="L31" i="41"/>
  <c r="R29" i="41"/>
  <c r="K28" i="41"/>
  <c r="L28" i="41" s="1"/>
  <c r="N28" i="41" s="1"/>
  <c r="R24" i="41" s="1"/>
  <c r="N27" i="41"/>
  <c r="M27" i="41"/>
  <c r="L27" i="41"/>
  <c r="N26" i="41"/>
  <c r="M26" i="41"/>
  <c r="L26" i="41"/>
  <c r="K23" i="41"/>
  <c r="L23" i="41" s="1"/>
  <c r="N23" i="41" s="1"/>
  <c r="R19" i="41" s="1"/>
  <c r="N22" i="41"/>
  <c r="M22" i="41"/>
  <c r="L22" i="41"/>
  <c r="N21" i="41"/>
  <c r="M21" i="41"/>
  <c r="L21" i="41"/>
  <c r="K18" i="41"/>
  <c r="L18" i="41" s="1"/>
  <c r="N18" i="41" s="1"/>
  <c r="N17" i="41"/>
  <c r="M17" i="41"/>
  <c r="L17" i="41"/>
  <c r="M16" i="41"/>
  <c r="L16" i="41"/>
  <c r="N16" i="41" s="1"/>
  <c r="K20" i="40"/>
  <c r="M20" i="40" s="1"/>
  <c r="O20" i="40" s="1"/>
  <c r="O19" i="40"/>
  <c r="N19" i="40"/>
  <c r="M19" i="40"/>
  <c r="O18" i="40"/>
  <c r="N18" i="40"/>
  <c r="M18" i="40"/>
  <c r="O17" i="40"/>
  <c r="N17" i="40"/>
  <c r="M17" i="40"/>
  <c r="O16" i="40"/>
  <c r="N16" i="40"/>
  <c r="M16" i="40"/>
  <c r="O15" i="40"/>
  <c r="N15" i="40"/>
  <c r="M15" i="40"/>
  <c r="N13" i="40"/>
  <c r="M13" i="40"/>
  <c r="O13" i="40" s="1"/>
  <c r="S11" i="40"/>
  <c r="I11" i="40"/>
  <c r="G11" i="40"/>
  <c r="C37" i="39"/>
  <c r="L35" i="39"/>
  <c r="N35" i="39" s="1"/>
  <c r="K35" i="39"/>
  <c r="N34" i="39"/>
  <c r="M34" i="39"/>
  <c r="L34" i="39"/>
  <c r="N33" i="39"/>
  <c r="M33" i="39"/>
  <c r="L33" i="39"/>
  <c r="P32" i="39"/>
  <c r="M32" i="39"/>
  <c r="L30" i="39"/>
  <c r="N30" i="39" s="1"/>
  <c r="K30" i="39"/>
  <c r="N29" i="39"/>
  <c r="M29" i="39"/>
  <c r="L29" i="39"/>
  <c r="N28" i="39"/>
  <c r="M28" i="39"/>
  <c r="L28" i="39"/>
  <c r="P27" i="39"/>
  <c r="M27" i="39"/>
  <c r="L25" i="39"/>
  <c r="N25" i="39" s="1"/>
  <c r="K25" i="39"/>
  <c r="N24" i="39"/>
  <c r="M24" i="39"/>
  <c r="L24" i="39"/>
  <c r="N23" i="39"/>
  <c r="M23" i="39"/>
  <c r="L23" i="39"/>
  <c r="P22" i="39"/>
  <c r="M22" i="39"/>
  <c r="L20" i="39"/>
  <c r="N20" i="39" s="1"/>
  <c r="K20" i="39"/>
  <c r="N19" i="39"/>
  <c r="M19" i="39"/>
  <c r="L19" i="39"/>
  <c r="N18" i="39"/>
  <c r="M18" i="39"/>
  <c r="L18" i="39"/>
  <c r="P17" i="39"/>
  <c r="M17" i="39"/>
  <c r="K15" i="39"/>
  <c r="L15" i="39" s="1"/>
  <c r="N15" i="39" s="1"/>
  <c r="N14" i="39"/>
  <c r="M14" i="39"/>
  <c r="L14" i="39"/>
  <c r="N13" i="39"/>
  <c r="M13" i="39"/>
  <c r="L13" i="39"/>
  <c r="M12" i="39"/>
  <c r="E23" i="42"/>
  <c r="D26" i="42"/>
  <c r="E28" i="42"/>
  <c r="D27" i="42"/>
  <c r="E26" i="42"/>
  <c r="E25" i="42"/>
  <c r="D22" i="42"/>
  <c r="E24" i="42"/>
  <c r="E27" i="42"/>
  <c r="D25" i="42"/>
  <c r="D28" i="42"/>
  <c r="D23" i="42"/>
  <c r="D24" i="42"/>
  <c r="E22" i="42"/>
  <c r="P12" i="39" l="1"/>
  <c r="Q12" i="39" s="1"/>
  <c r="R14" i="41"/>
  <c r="S11" i="41" s="1"/>
  <c r="T13" i="41" s="1"/>
  <c r="T42" i="41" s="1"/>
  <c r="Q11" i="40"/>
  <c r="T11" i="40" s="1"/>
  <c r="T42" i="40" s="1"/>
  <c r="Q9" i="24"/>
  <c r="E21" i="42"/>
  <c r="E20" i="42"/>
  <c r="T12" i="39" l="1"/>
  <c r="T42" i="39" s="1"/>
  <c r="S12" i="39"/>
  <c r="L13" i="21"/>
  <c r="K35" i="21"/>
  <c r="K18" i="10"/>
  <c r="G11" i="22"/>
  <c r="O19" i="22"/>
  <c r="N13" i="22"/>
  <c r="M13" i="22"/>
  <c r="E19" i="42"/>
  <c r="E30" i="42" l="1"/>
  <c r="J21" i="32" s="1"/>
  <c r="T5" i="33"/>
  <c r="T5" i="32"/>
  <c r="T4" i="31"/>
  <c r="S4" i="30"/>
  <c r="Q9" i="25"/>
  <c r="Q8" i="25"/>
  <c r="S3" i="25"/>
  <c r="J22" i="33" l="1"/>
  <c r="Q10" i="24"/>
  <c r="K20" i="22" l="1"/>
  <c r="N16" i="22"/>
  <c r="N17" i="22"/>
  <c r="N18" i="22"/>
  <c r="N19" i="22"/>
  <c r="N15" i="22"/>
  <c r="S11" i="22"/>
  <c r="M17" i="22"/>
  <c r="M15" i="22"/>
  <c r="M16" i="22"/>
  <c r="Q8" i="24"/>
  <c r="R34" i="10"/>
  <c r="R29" i="10"/>
  <c r="K38" i="10"/>
  <c r="L38" i="10" s="1"/>
  <c r="N38" i="10" s="1"/>
  <c r="N37" i="10"/>
  <c r="M37" i="10"/>
  <c r="L37" i="10"/>
  <c r="N36" i="10"/>
  <c r="M36" i="10"/>
  <c r="L36" i="10"/>
  <c r="K33" i="10"/>
  <c r="L33" i="10" s="1"/>
  <c r="N33" i="10" s="1"/>
  <c r="N32" i="10"/>
  <c r="M32" i="10"/>
  <c r="L32" i="10"/>
  <c r="N31" i="10"/>
  <c r="M31" i="10"/>
  <c r="L31" i="10"/>
  <c r="K28" i="10"/>
  <c r="L28" i="10" s="1"/>
  <c r="N28" i="10" s="1"/>
  <c r="R24" i="10" s="1"/>
  <c r="N27" i="10"/>
  <c r="M27" i="10"/>
  <c r="L27" i="10"/>
  <c r="N26" i="10"/>
  <c r="M26" i="10"/>
  <c r="L26" i="10"/>
  <c r="K23" i="10"/>
  <c r="L23" i="10" s="1"/>
  <c r="N23" i="10" s="1"/>
  <c r="R19" i="10" s="1"/>
  <c r="N22" i="10"/>
  <c r="M22" i="10"/>
  <c r="L22" i="10"/>
  <c r="N21" i="10"/>
  <c r="M21" i="10"/>
  <c r="L21" i="10"/>
  <c r="L18" i="10"/>
  <c r="N17" i="10"/>
  <c r="L16" i="10"/>
  <c r="L35" i="21"/>
  <c r="N35" i="21" s="1"/>
  <c r="N34" i="21"/>
  <c r="M34" i="21"/>
  <c r="L34" i="21"/>
  <c r="N33" i="21"/>
  <c r="M33" i="21"/>
  <c r="L33" i="21"/>
  <c r="M32" i="21"/>
  <c r="P32" i="21" s="1"/>
  <c r="K30" i="21"/>
  <c r="L30" i="21" s="1"/>
  <c r="N30" i="21" s="1"/>
  <c r="M29" i="21"/>
  <c r="L29" i="21"/>
  <c r="N29" i="21" s="1"/>
  <c r="N28" i="21"/>
  <c r="M28" i="21"/>
  <c r="L28" i="21"/>
  <c r="M27" i="21"/>
  <c r="K25" i="21"/>
  <c r="L25" i="21" s="1"/>
  <c r="N25" i="21" s="1"/>
  <c r="M24" i="21"/>
  <c r="L24" i="21"/>
  <c r="N24" i="21" s="1"/>
  <c r="M23" i="21"/>
  <c r="N23" i="21" s="1"/>
  <c r="L23" i="21"/>
  <c r="M22" i="21"/>
  <c r="K20" i="21"/>
  <c r="L20" i="21" s="1"/>
  <c r="N20" i="21" s="1"/>
  <c r="M19" i="21"/>
  <c r="N19" i="21" s="1"/>
  <c r="L19" i="21"/>
  <c r="N18" i="21"/>
  <c r="M18" i="21"/>
  <c r="L18" i="21"/>
  <c r="M17" i="21"/>
  <c r="L14" i="21"/>
  <c r="K15" i="21"/>
  <c r="L15" i="21" s="1"/>
  <c r="N15" i="21" s="1"/>
  <c r="N14" i="21"/>
  <c r="M14" i="21"/>
  <c r="M13" i="21"/>
  <c r="N13" i="21" s="1"/>
  <c r="S3" i="24" l="1"/>
  <c r="P27" i="21"/>
  <c r="P22" i="21"/>
  <c r="P17" i="21"/>
  <c r="O16" i="22" l="1"/>
  <c r="M20" i="22"/>
  <c r="O20" i="22" s="1"/>
  <c r="M16" i="10"/>
  <c r="N16" i="10" s="1"/>
  <c r="M17" i="10"/>
  <c r="L17" i="10"/>
  <c r="M12" i="21" l="1"/>
  <c r="P12" i="21" s="1"/>
  <c r="Q12" i="21" s="1"/>
  <c r="C37" i="21"/>
  <c r="T12" i="21" l="1"/>
  <c r="S12" i="21"/>
  <c r="O18" i="22"/>
  <c r="O17" i="22"/>
  <c r="C39" i="10"/>
  <c r="M18" i="22"/>
  <c r="M19" i="22"/>
  <c r="O13" i="22" l="1"/>
  <c r="O15" i="22"/>
  <c r="N18" i="10"/>
  <c r="R14" i="10" s="1"/>
  <c r="S11" i="10" s="1"/>
  <c r="I11" i="22"/>
  <c r="Q11" i="22" l="1"/>
  <c r="T11" i="22" s="1"/>
  <c r="T13" i="10"/>
  <c r="T42" i="10" s="1"/>
  <c r="D21" i="42"/>
  <c r="D21" i="11"/>
  <c r="T42" i="22" l="1"/>
  <c r="D20" i="42"/>
  <c r="D20" i="11"/>
  <c r="T42" i="21" l="1"/>
  <c r="D19" i="11"/>
  <c r="D19" i="42"/>
  <c r="D30" i="42" l="1"/>
  <c r="D30" i="11"/>
  <c r="J21"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7" authorId="0" shapeId="0" xr:uid="{A39E12EC-2757-4ED0-8332-432C9F719B29}">
      <text>
        <r>
          <rPr>
            <sz val="9"/>
            <color indexed="81"/>
            <rFont val="MS P ゴシック"/>
            <family val="3"/>
            <charset val="128"/>
          </rPr>
          <t xml:space="preserve">複数年度に渡り県からメールを送付する可能性があるため、変更の可能性が低いアドレスとすること。
</t>
        </r>
      </text>
    </comment>
    <comment ref="D8" authorId="0" shapeId="0" xr:uid="{C33732B2-1316-4B8C-B817-EBED697EEBD8}">
      <text>
        <r>
          <rPr>
            <sz val="9"/>
            <color indexed="81"/>
            <rFont val="MS P ゴシック"/>
            <family val="3"/>
            <charset val="128"/>
          </rPr>
          <t>申請書類をメールで提出する日とすること。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7" authorId="0" shapeId="0" xr:uid="{91432B36-EC0D-4E96-99EB-2B777C38D1C9}">
      <text>
        <r>
          <rPr>
            <sz val="9"/>
            <color indexed="81"/>
            <rFont val="MS P ゴシック"/>
            <family val="3"/>
            <charset val="128"/>
          </rPr>
          <t xml:space="preserve">複数年度に渡り県からメールを送付する可能性があるため、変更の可能性が低いアドレスとすること。
</t>
        </r>
      </text>
    </comment>
    <comment ref="D8" authorId="0" shapeId="0" xr:uid="{5305C413-3D86-4B42-A6B5-E64CB8110B38}">
      <text>
        <r>
          <rPr>
            <sz val="9"/>
            <color indexed="81"/>
            <rFont val="MS P ゴシック"/>
            <family val="3"/>
            <charset val="128"/>
          </rPr>
          <t>申請書類をメールで提出する日とすること。</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S1" authorId="0" shapeId="0" xr:uid="{55343EA0-2967-4B13-8CEC-F022BED393BC}">
      <text>
        <r>
          <rPr>
            <sz val="9"/>
            <color indexed="81"/>
            <rFont val="MS P ゴシック"/>
            <family val="3"/>
            <charset val="128"/>
          </rPr>
          <t>申請する事業者の名前</t>
        </r>
      </text>
    </comment>
    <comment ref="S3" authorId="0" shapeId="0" xr:uid="{46DE6B2A-130B-45CF-94D1-69837A33AD46}">
      <text>
        <r>
          <rPr>
            <sz val="9"/>
            <color indexed="81"/>
            <rFont val="MS P ゴシック"/>
            <family val="3"/>
            <charset val="128"/>
          </rPr>
          <t>10桁の数字で入力</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S1" authorId="0" shapeId="0" xr:uid="{3B469653-FCE9-4190-8A62-1012314ABDE8}">
      <text>
        <r>
          <rPr>
            <sz val="9"/>
            <color indexed="81"/>
            <rFont val="MS P ゴシック"/>
            <family val="3"/>
            <charset val="128"/>
          </rPr>
          <t>申請する事業所の名前</t>
        </r>
      </text>
    </comment>
    <comment ref="S3" authorId="0" shapeId="0" xr:uid="{57D22F11-82DE-46C1-8E6C-18818A1FA711}">
      <text>
        <r>
          <rPr>
            <b/>
            <sz val="9"/>
            <color indexed="81"/>
            <rFont val="MS P ゴシック"/>
            <family val="3"/>
            <charset val="128"/>
          </rPr>
          <t>10桁の数字で入力</t>
        </r>
        <r>
          <rPr>
            <sz val="9"/>
            <color indexed="81"/>
            <rFont val="MS P ゴシック"/>
            <family val="3"/>
            <charset val="12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T5" authorId="0" shapeId="0" xr:uid="{AF77CF42-9B2E-41AF-BEF3-97AC6FD0BA0E}">
      <text>
        <r>
          <rPr>
            <sz val="9"/>
            <color indexed="81"/>
            <rFont val="MS P ゴシック"/>
            <family val="3"/>
            <charset val="128"/>
          </rPr>
          <t>経費所要額調（合計）から転記</t>
        </r>
      </text>
    </comment>
    <comment ref="Q10" authorId="0" shapeId="0" xr:uid="{D0F6BD68-DF65-48BF-B899-393B4E88B5B5}">
      <text>
        <r>
          <rPr>
            <sz val="9"/>
            <color indexed="81"/>
            <rFont val="MS P ゴシック"/>
            <family val="3"/>
            <charset val="128"/>
          </rPr>
          <t>経費所要額調（合計）から転記</t>
        </r>
      </text>
    </comment>
    <comment ref="Q11" authorId="0" shapeId="0" xr:uid="{A4EC2D7F-23CB-4E1A-91E7-A3728CB4BDAA}">
      <text>
        <r>
          <rPr>
            <sz val="9"/>
            <color indexed="81"/>
            <rFont val="MS P ゴシック"/>
            <family val="3"/>
            <charset val="128"/>
          </rPr>
          <t>経費所要額調（合計）から転記</t>
        </r>
      </text>
    </comment>
    <comment ref="Q12" authorId="0" shapeId="0" xr:uid="{E5643E45-8681-4910-9CC0-4F4357699795}">
      <text>
        <r>
          <rPr>
            <sz val="9"/>
            <color indexed="81"/>
            <rFont val="MS P ゴシック"/>
            <family val="3"/>
            <charset val="128"/>
          </rPr>
          <t>経費所要額調（合計）から転記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1" authorId="0" shapeId="0" xr:uid="{4B43A871-AD56-4BD3-B262-E5CBD3DB2726}">
      <text>
        <r>
          <rPr>
            <b/>
            <sz val="9"/>
            <color indexed="81"/>
            <rFont val="MS P ゴシック"/>
            <family val="3"/>
            <charset val="128"/>
          </rPr>
          <t>申請する事業所の名前</t>
        </r>
      </text>
    </comment>
    <comment ref="Q3" authorId="0" shapeId="0" xr:uid="{3BB841EC-71DA-430A-91E9-E59905BBC027}">
      <text>
        <r>
          <rPr>
            <b/>
            <sz val="9"/>
            <color indexed="81"/>
            <rFont val="MS P ゴシック"/>
            <family val="3"/>
            <charset val="128"/>
          </rPr>
          <t>10桁の数字で入力</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S1" authorId="0" shapeId="0" xr:uid="{E8F4ED85-5F44-4F2A-9814-E3133B9B2BCD}">
      <text>
        <r>
          <rPr>
            <sz val="9"/>
            <color indexed="81"/>
            <rFont val="MS P ゴシック"/>
            <family val="3"/>
            <charset val="128"/>
          </rPr>
          <t>申請する事業者の名前</t>
        </r>
      </text>
    </comment>
    <comment ref="S3" authorId="0" shapeId="0" xr:uid="{E4692140-626C-43E3-9804-9E7C3BEDF34A}">
      <text>
        <r>
          <rPr>
            <sz val="9"/>
            <color indexed="81"/>
            <rFont val="MS P ゴシック"/>
            <family val="3"/>
            <charset val="128"/>
          </rPr>
          <t>10桁の数字で入力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S1" authorId="0" shapeId="0" xr:uid="{018F2A37-66F1-4198-9B71-8FB6A88F3DB4}">
      <text>
        <r>
          <rPr>
            <sz val="9"/>
            <color indexed="81"/>
            <rFont val="MS P ゴシック"/>
            <family val="3"/>
            <charset val="128"/>
          </rPr>
          <t>申請する事業所の名前</t>
        </r>
      </text>
    </comment>
    <comment ref="S3" authorId="0" shapeId="0" xr:uid="{26F4593D-1B03-4584-9A66-7AEBFF58EE92}">
      <text>
        <r>
          <rPr>
            <b/>
            <sz val="9"/>
            <color indexed="81"/>
            <rFont val="MS P ゴシック"/>
            <family val="3"/>
            <charset val="128"/>
          </rPr>
          <t>10桁の数字で入力</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S3" authorId="0" shapeId="0" xr:uid="{A611C9F4-8CDD-4A60-B010-542FAC0E5859}">
      <text>
        <r>
          <rPr>
            <sz val="9"/>
            <color indexed="81"/>
            <rFont val="MS P ゴシック"/>
            <family val="3"/>
            <charset val="128"/>
          </rPr>
          <t>経費所要額調（合計）から転記</t>
        </r>
      </text>
    </comment>
    <comment ref="Q8" authorId="0" shapeId="0" xr:uid="{F69DE4F0-7A3A-43D9-A28A-139E19D75CD4}">
      <text>
        <r>
          <rPr>
            <sz val="9"/>
            <color indexed="81"/>
            <rFont val="MS P ゴシック"/>
            <family val="3"/>
            <charset val="128"/>
          </rPr>
          <t>経費所要額調（合計）から転記</t>
        </r>
      </text>
    </comment>
    <comment ref="Q9" authorId="0" shapeId="0" xr:uid="{3AE60636-8476-46FD-856E-7B489726BC6D}">
      <text>
        <r>
          <rPr>
            <sz val="9"/>
            <color indexed="81"/>
            <rFont val="MS P ゴシック"/>
            <family val="3"/>
            <charset val="128"/>
          </rPr>
          <t>経費所要額調（合計）から転記</t>
        </r>
      </text>
    </comment>
    <comment ref="Q10" authorId="0" shapeId="0" xr:uid="{CE5CA250-75EC-4E55-9EF2-C82B6B62AA0D}">
      <text>
        <r>
          <rPr>
            <sz val="9"/>
            <color indexed="81"/>
            <rFont val="MS P ゴシック"/>
            <family val="3"/>
            <charset val="128"/>
          </rPr>
          <t>経費所要額調（合計）から転記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S4" authorId="0" shapeId="0" xr:uid="{1E8F14DE-E07D-4FDA-A355-E663E1A4C9C8}">
      <text>
        <r>
          <rPr>
            <sz val="9"/>
            <color indexed="81"/>
            <rFont val="MS P ゴシック"/>
            <family val="3"/>
            <charset val="128"/>
          </rPr>
          <t>経費所要額調（合計）から転記</t>
        </r>
      </text>
    </comment>
    <comment ref="Q9" authorId="0" shapeId="0" xr:uid="{815FAD24-E799-4538-AC25-64176E2BEBD1}">
      <text>
        <r>
          <rPr>
            <sz val="9"/>
            <color indexed="81"/>
            <rFont val="MS P ゴシック"/>
            <family val="3"/>
            <charset val="128"/>
          </rPr>
          <t>経費所要額調（合計）から転記</t>
        </r>
      </text>
    </comment>
    <comment ref="Q10" authorId="0" shapeId="0" xr:uid="{D638D8CD-58AC-4FB0-B842-DED7FE1F1487}">
      <text>
        <r>
          <rPr>
            <sz val="9"/>
            <color indexed="81"/>
            <rFont val="MS P ゴシック"/>
            <family val="3"/>
            <charset val="128"/>
          </rPr>
          <t>経費所要額調（合計）から転記</t>
        </r>
      </text>
    </comment>
    <comment ref="Q11" authorId="0" shapeId="0" xr:uid="{49BEDB95-5BBA-4A4C-9B38-6C20B62412D8}">
      <text>
        <r>
          <rPr>
            <sz val="9"/>
            <color indexed="81"/>
            <rFont val="MS P ゴシック"/>
            <family val="3"/>
            <charset val="128"/>
          </rPr>
          <t>経費所要額調（合計）から転記</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T4" authorId="0" shapeId="0" xr:uid="{4B6956D4-0D61-4054-AA98-408955DEE2F0}">
      <text>
        <r>
          <rPr>
            <sz val="9"/>
            <color indexed="81"/>
            <rFont val="MS P ゴシック"/>
            <family val="3"/>
            <charset val="128"/>
          </rPr>
          <t>経費所要額調（合計）から転記</t>
        </r>
      </text>
    </comment>
    <comment ref="Q9" authorId="0" shapeId="0" xr:uid="{A1127DA2-462E-4DA7-AC5F-D78F636277E1}">
      <text>
        <r>
          <rPr>
            <sz val="9"/>
            <color indexed="81"/>
            <rFont val="MS P ゴシック"/>
            <family val="3"/>
            <charset val="128"/>
          </rPr>
          <t>経費所要額調（合計）から転記</t>
        </r>
      </text>
    </comment>
    <comment ref="Q10" authorId="0" shapeId="0" xr:uid="{F792CC15-A1EB-416E-8C50-E33036374C4C}">
      <text>
        <r>
          <rPr>
            <sz val="9"/>
            <color indexed="81"/>
            <rFont val="MS P ゴシック"/>
            <family val="3"/>
            <charset val="128"/>
          </rPr>
          <t>経費所要額調（合計）から転記</t>
        </r>
      </text>
    </comment>
    <comment ref="Q11" authorId="0" shapeId="0" xr:uid="{494C864D-39D3-4A8D-ADCB-C21B3BA33DD4}">
      <text>
        <r>
          <rPr>
            <sz val="9"/>
            <color indexed="81"/>
            <rFont val="MS P ゴシック"/>
            <family val="3"/>
            <charset val="128"/>
          </rPr>
          <t>経費所要額調（合計）から転記</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T5" authorId="0" shapeId="0" xr:uid="{804FA0A8-2388-4B34-8FFE-A53CE50FADFD}">
      <text>
        <r>
          <rPr>
            <sz val="9"/>
            <color indexed="81"/>
            <rFont val="MS P ゴシック"/>
            <family val="3"/>
            <charset val="128"/>
          </rPr>
          <t>経費所要額調（合計）から転記</t>
        </r>
      </text>
    </comment>
    <comment ref="Q10" authorId="0" shapeId="0" xr:uid="{652CFF1F-0229-43E3-BCA3-61F827647710}">
      <text>
        <r>
          <rPr>
            <sz val="9"/>
            <color indexed="81"/>
            <rFont val="MS P ゴシック"/>
            <family val="3"/>
            <charset val="128"/>
          </rPr>
          <t>経費所要額調（合計）から転記</t>
        </r>
      </text>
    </comment>
    <comment ref="Q11" authorId="0" shapeId="0" xr:uid="{E8BD3306-CC57-4512-A6B7-406DDBD7F6AD}">
      <text>
        <r>
          <rPr>
            <sz val="9"/>
            <color indexed="81"/>
            <rFont val="MS P ゴシック"/>
            <family val="3"/>
            <charset val="128"/>
          </rPr>
          <t>経費所要額調（合計）から転記</t>
        </r>
      </text>
    </comment>
    <comment ref="Q12" authorId="0" shapeId="0" xr:uid="{C4E0DE2E-F79B-4917-9B83-B6C1A12E7B2C}">
      <text>
        <r>
          <rPr>
            <sz val="9"/>
            <color indexed="81"/>
            <rFont val="MS P ゴシック"/>
            <family val="3"/>
            <charset val="128"/>
          </rPr>
          <t>経費所要額調（合計）から転記</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1" authorId="0" shapeId="0" xr:uid="{53F895F8-734A-4E54-A724-71A919562987}">
      <text>
        <r>
          <rPr>
            <b/>
            <sz val="9"/>
            <color indexed="81"/>
            <rFont val="MS P ゴシック"/>
            <family val="3"/>
            <charset val="128"/>
          </rPr>
          <t>申請する事業所の名前</t>
        </r>
      </text>
    </comment>
    <comment ref="S3" authorId="0" shapeId="0" xr:uid="{43726D68-6CE2-43BA-B8CA-B2DB43B89CF1}">
      <text>
        <r>
          <rPr>
            <b/>
            <sz val="9"/>
            <color indexed="81"/>
            <rFont val="MS P ゴシック"/>
            <family val="3"/>
            <charset val="128"/>
          </rPr>
          <t>10桁の数字で入力</t>
        </r>
        <r>
          <rPr>
            <sz val="9"/>
            <color indexed="81"/>
            <rFont val="MS P ゴシック"/>
            <family val="3"/>
            <charset val="128"/>
          </rPr>
          <t xml:space="preserve">
</t>
        </r>
      </text>
    </comment>
  </commentList>
</comments>
</file>

<file path=xl/sharedStrings.xml><?xml version="1.0" encoding="utf-8"?>
<sst xmlns="http://schemas.openxmlformats.org/spreadsheetml/2006/main" count="1435" uniqueCount="561">
  <si>
    <t>様式作成前にお読みください　（本ExcelシートはExcel形式のままご提出ください）</t>
    <rPh sb="0" eb="2">
      <t>ヨウシキ</t>
    </rPh>
    <rPh sb="2" eb="4">
      <t>サクセイ</t>
    </rPh>
    <rPh sb="4" eb="5">
      <t>マエ</t>
    </rPh>
    <rPh sb="7" eb="8">
      <t>ヨ</t>
    </rPh>
    <rPh sb="15" eb="16">
      <t>ホン</t>
    </rPh>
    <rPh sb="30" eb="32">
      <t>ケイシキ</t>
    </rPh>
    <rPh sb="36" eb="38">
      <t>テイシュツ</t>
    </rPh>
    <phoneticPr fontId="1"/>
  </si>
  <si>
    <t>本補助金を申請する場合は、以下の様式を山口県介護生産性向上総合相談センターへメールにて提出してください。</t>
    <rPh sb="5" eb="7">
      <t>シンセイ</t>
    </rPh>
    <rPh sb="19" eb="21">
      <t>ヤマグチ</t>
    </rPh>
    <rPh sb="22" eb="24">
      <t>カイゴ</t>
    </rPh>
    <rPh sb="24" eb="33">
      <t>セイサンセイコウジョウソウゴウソウダン</t>
    </rPh>
    <phoneticPr fontId="1"/>
  </si>
  <si>
    <t>複数の介護事業所を運営する法人は、各事業所の申請書類を本Excelシートに取りまとめてご提出ください。</t>
    <rPh sb="17" eb="21">
      <t>カクジギョウショ</t>
    </rPh>
    <rPh sb="22" eb="24">
      <t>シンセイ</t>
    </rPh>
    <rPh sb="24" eb="26">
      <t>ショルイ</t>
    </rPh>
    <rPh sb="27" eb="28">
      <t>ホン</t>
    </rPh>
    <phoneticPr fontId="1"/>
  </si>
  <si>
    <t>＜申請受付期間＞</t>
    <rPh sb="1" eb="3">
      <t>シンセイ</t>
    </rPh>
    <rPh sb="3" eb="5">
      <t>ウケツケ</t>
    </rPh>
    <rPh sb="5" eb="7">
      <t>キカン</t>
    </rPh>
    <phoneticPr fontId="1"/>
  </si>
  <si>
    <t>令和７年７月７日（月）～１１月３０日（日）</t>
    <rPh sb="5" eb="6">
      <t>ガツ</t>
    </rPh>
    <rPh sb="7" eb="8">
      <t>ニチ</t>
    </rPh>
    <rPh sb="9" eb="10">
      <t>ゲツ</t>
    </rPh>
    <rPh sb="19" eb="20">
      <t>ニチ</t>
    </rPh>
    <phoneticPr fontId="1"/>
  </si>
  <si>
    <t>※期間中いつ提出されても結構です。到着順に審査・手続します。</t>
    <rPh sb="1" eb="3">
      <t>キカン</t>
    </rPh>
    <rPh sb="3" eb="4">
      <t>チュウ</t>
    </rPh>
    <rPh sb="6" eb="8">
      <t>テイシュツ</t>
    </rPh>
    <rPh sb="12" eb="14">
      <t>ケッコウ</t>
    </rPh>
    <rPh sb="17" eb="19">
      <t>トウチャク</t>
    </rPh>
    <rPh sb="19" eb="20">
      <t>ジュン</t>
    </rPh>
    <rPh sb="21" eb="23">
      <t>シンサ</t>
    </rPh>
    <rPh sb="24" eb="26">
      <t>テツヅ</t>
    </rPh>
    <phoneticPr fontId="1"/>
  </si>
  <si>
    <t>＜提出書類＞</t>
    <rPh sb="1" eb="3">
      <t>テイシュツ</t>
    </rPh>
    <rPh sb="3" eb="5">
      <t>ショルイ</t>
    </rPh>
    <phoneticPr fontId="1"/>
  </si>
  <si>
    <t>1　交付申請書＜第１号様式（第８条関係）＞</t>
    <rPh sb="2" eb="4">
      <t>コウフ</t>
    </rPh>
    <rPh sb="4" eb="7">
      <t>シンセイショ</t>
    </rPh>
    <phoneticPr fontId="1"/>
  </si>
  <si>
    <t>2　業務改善計画書＜事業所名_別紙1＞</t>
    <rPh sb="10" eb="13">
      <t>ジギョウショ</t>
    </rPh>
    <rPh sb="13" eb="14">
      <t>メイ</t>
    </rPh>
    <rPh sb="15" eb="17">
      <t>ベッシ</t>
    </rPh>
    <phoneticPr fontId="1"/>
  </si>
  <si>
    <t>※申請者基本情報を入力すること。合計額は各事業所別シートから自動計算されます。</t>
    <rPh sb="30" eb="32">
      <t>ジドウ</t>
    </rPh>
    <rPh sb="32" eb="34">
      <t>ケイサン</t>
    </rPh>
    <rPh sb="37" eb="38">
      <t>カクジギョウショベツテンキ</t>
    </rPh>
    <phoneticPr fontId="1"/>
  </si>
  <si>
    <t>3　経費所要額調書（合計）＜別紙（２）（第１号様式関係）＞</t>
    <rPh sb="2" eb="4">
      <t>ケイヒ</t>
    </rPh>
    <rPh sb="4" eb="6">
      <t>ショヨウ</t>
    </rPh>
    <rPh sb="6" eb="7">
      <t>ガク</t>
    </rPh>
    <rPh sb="10" eb="12">
      <t>ゴウケイ</t>
    </rPh>
    <phoneticPr fontId="1"/>
  </si>
  <si>
    <r>
      <t>4　</t>
    </r>
    <r>
      <rPr>
        <b/>
        <u/>
        <sz val="14"/>
        <color theme="1"/>
        <rFont val="游ゴシック"/>
        <family val="3"/>
        <charset val="128"/>
        <scheme val="minor"/>
      </rPr>
      <t>経費所要額調書＜別紙３～５（第１号様式関係）＞（事業所別）</t>
    </r>
    <rPh sb="2" eb="4">
      <t>ケイヒ</t>
    </rPh>
    <rPh sb="4" eb="7">
      <t>ショヨウガク</t>
    </rPh>
    <rPh sb="7" eb="9">
      <t>チョウショ</t>
    </rPh>
    <rPh sb="10" eb="12">
      <t>ベッシ</t>
    </rPh>
    <rPh sb="16" eb="17">
      <t>ダイ</t>
    </rPh>
    <rPh sb="18" eb="19">
      <t>ゴウ</t>
    </rPh>
    <rPh sb="19" eb="21">
      <t>ヨウシキ</t>
    </rPh>
    <rPh sb="21" eb="23">
      <t>カンケイ</t>
    </rPh>
    <rPh sb="26" eb="29">
      <t>ジギョウショ</t>
    </rPh>
    <rPh sb="29" eb="30">
      <t>ベツ</t>
    </rPh>
    <phoneticPr fontId="1"/>
  </si>
  <si>
    <t>１介護テクノロジー等　（介護ソフト以外）</t>
    <rPh sb="1" eb="3">
      <t>カイゴ</t>
    </rPh>
    <rPh sb="9" eb="10">
      <t>トウ</t>
    </rPh>
    <rPh sb="12" eb="14">
      <t>カイゴ</t>
    </rPh>
    <rPh sb="17" eb="19">
      <t>イガイ</t>
    </rPh>
    <phoneticPr fontId="1"/>
  </si>
  <si>
    <t>２介護テクノロジー等（介護ソフト）　</t>
    <rPh sb="1" eb="3">
      <t>カイゴ</t>
    </rPh>
    <rPh sb="9" eb="10">
      <t>トウ</t>
    </rPh>
    <rPh sb="11" eb="13">
      <t>カイゴ</t>
    </rPh>
    <phoneticPr fontId="1"/>
  </si>
  <si>
    <t>３介護テクノロジー等（パッケージ型）</t>
    <rPh sb="1" eb="3">
      <t>カイゴ</t>
    </rPh>
    <rPh sb="9" eb="10">
      <t>トウ</t>
    </rPh>
    <rPh sb="16" eb="17">
      <t>ガタ</t>
    </rPh>
    <phoneticPr fontId="1"/>
  </si>
  <si>
    <t>5　誓約書＜別紙６（第１号様式関係）＞</t>
    <rPh sb="2" eb="5">
      <t>セイヤクショ</t>
    </rPh>
    <phoneticPr fontId="1"/>
  </si>
  <si>
    <t>6　見積書の写し</t>
    <rPh sb="2" eb="5">
      <t>ミツモリショ</t>
    </rPh>
    <rPh sb="6" eb="7">
      <t>ウツ</t>
    </rPh>
    <phoneticPr fontId="1"/>
  </si>
  <si>
    <t>7　その他参考となる資料</t>
    <rPh sb="4" eb="5">
      <t>タ</t>
    </rPh>
    <rPh sb="5" eb="7">
      <t>サンコウ</t>
    </rPh>
    <rPh sb="10" eb="12">
      <t>シリョウ</t>
    </rPh>
    <phoneticPr fontId="1"/>
  </si>
  <si>
    <t>※TAISに掲載されていない機器等を導入する場合、機器等の仕様が分かるカタログ等をご提出ください。</t>
    <rPh sb="6" eb="8">
      <t>ケイサイ</t>
    </rPh>
    <rPh sb="14" eb="16">
      <t>キキ</t>
    </rPh>
    <rPh sb="16" eb="17">
      <t>トウ</t>
    </rPh>
    <rPh sb="18" eb="20">
      <t>ドウニュウ</t>
    </rPh>
    <rPh sb="22" eb="24">
      <t>バアイ</t>
    </rPh>
    <rPh sb="25" eb="27">
      <t>キキ</t>
    </rPh>
    <rPh sb="27" eb="28">
      <t>トウ</t>
    </rPh>
    <rPh sb="29" eb="31">
      <t>シヨウ</t>
    </rPh>
    <rPh sb="32" eb="33">
      <t>ワ</t>
    </rPh>
    <rPh sb="39" eb="40">
      <t>トウ</t>
    </rPh>
    <rPh sb="42" eb="44">
      <t>テイシュツ</t>
    </rPh>
    <phoneticPr fontId="1"/>
  </si>
  <si>
    <t>　（提出は原則としてメールによるものとします。やむを得ず、メールによる提出ができない場合は、個別にご相談ください。）</t>
    <rPh sb="2" eb="4">
      <t>テイシュツ</t>
    </rPh>
    <rPh sb="5" eb="7">
      <t>ゲンソク</t>
    </rPh>
    <rPh sb="26" eb="27">
      <t>エ</t>
    </rPh>
    <rPh sb="35" eb="37">
      <t>テイシュツ</t>
    </rPh>
    <rPh sb="42" eb="44">
      <t>バアイ</t>
    </rPh>
    <rPh sb="46" eb="48">
      <t>コベツ</t>
    </rPh>
    <rPh sb="50" eb="52">
      <t>ソウダン</t>
    </rPh>
    <phoneticPr fontId="1"/>
  </si>
  <si>
    <t>TAIS　URL</t>
    <phoneticPr fontId="1"/>
  </si>
  <si>
    <t>https://www.techno-tais.jp/ServiceWelfareGoodsList.php</t>
    <phoneticPr fontId="1"/>
  </si>
  <si>
    <t>＜申請書等作成順＞</t>
    <rPh sb="1" eb="4">
      <t>シンセイショ</t>
    </rPh>
    <rPh sb="4" eb="5">
      <t>ナド</t>
    </rPh>
    <rPh sb="5" eb="7">
      <t>サクセイ</t>
    </rPh>
    <rPh sb="7" eb="8">
      <t>ジュン</t>
    </rPh>
    <phoneticPr fontId="1"/>
  </si>
  <si>
    <t>（申請時）</t>
    <rPh sb="1" eb="3">
      <t>シンセイ</t>
    </rPh>
    <rPh sb="3" eb="4">
      <t>ジ</t>
    </rPh>
    <phoneticPr fontId="1"/>
  </si>
  <si>
    <t>（変更承認申請時）</t>
    <rPh sb="1" eb="3">
      <t>ヘンコウ</t>
    </rPh>
    <rPh sb="3" eb="5">
      <t>ショウニン</t>
    </rPh>
    <rPh sb="5" eb="7">
      <t>シンセイ</t>
    </rPh>
    <rPh sb="7" eb="8">
      <t>ジ</t>
    </rPh>
    <phoneticPr fontId="1"/>
  </si>
  <si>
    <t>（実績報告時）</t>
    <rPh sb="1" eb="5">
      <t>ジッセキホウコク</t>
    </rPh>
    <rPh sb="5" eb="6">
      <t>ジ</t>
    </rPh>
    <phoneticPr fontId="1"/>
  </si>
  <si>
    <t>業務改善計画書＜事業所名_別紙1＞</t>
    <phoneticPr fontId="1"/>
  </si>
  <si>
    <t>業務改善計画書＜事業所名_別紙1＞</t>
    <rPh sb="4" eb="6">
      <t>ケイカク</t>
    </rPh>
    <phoneticPr fontId="1"/>
  </si>
  <si>
    <t>実績報告額調書＜別紙３～５（第４号様式関係）＞（事業所別）</t>
    <rPh sb="0" eb="4">
      <t>ジッセキホウコク</t>
    </rPh>
    <phoneticPr fontId="1"/>
  </si>
  <si>
    <t>↓</t>
    <phoneticPr fontId="1"/>
  </si>
  <si>
    <t>経費所要額調書＜別紙３～５（第１号様式関係）＞（事業所別）</t>
  </si>
  <si>
    <t>経費所要額調書＜別紙３～５（第１号様式関係）＞（事業所別）</t>
    <phoneticPr fontId="1"/>
  </si>
  <si>
    <t>実績報告額調書（合計）＜別紙２（第４号様式関係）＞</t>
    <rPh sb="0" eb="4">
      <t>ジッセキホウコク</t>
    </rPh>
    <phoneticPr fontId="1"/>
  </si>
  <si>
    <t>経費所要額調書（合計）＜別紙（２）（第１号様式関係）＞</t>
  </si>
  <si>
    <t>経費所要額調書（合計）＜別紙２（第１号様式関係）＞</t>
    <phoneticPr fontId="1"/>
  </si>
  <si>
    <t>実績報告書＜第４号様式＞</t>
    <rPh sb="0" eb="5">
      <t>ジッセキホウコクショ</t>
    </rPh>
    <phoneticPr fontId="1"/>
  </si>
  <si>
    <t>※別紙１業務改善報告書は、導入の翌年度以降、厚生労働省からの依頼に基づいてご報告いただきます。</t>
    <rPh sb="1" eb="3">
      <t>ベッシ</t>
    </rPh>
    <rPh sb="4" eb="6">
      <t>ギョウム</t>
    </rPh>
    <rPh sb="6" eb="8">
      <t>カイゼン</t>
    </rPh>
    <rPh sb="8" eb="11">
      <t>ホウコクショ</t>
    </rPh>
    <rPh sb="13" eb="15">
      <t>ドウニュウ</t>
    </rPh>
    <rPh sb="16" eb="19">
      <t>ヨクネンド</t>
    </rPh>
    <rPh sb="19" eb="21">
      <t>イコウ</t>
    </rPh>
    <rPh sb="22" eb="27">
      <t>コウセイロウドウショウ</t>
    </rPh>
    <rPh sb="30" eb="32">
      <t>イライ</t>
    </rPh>
    <rPh sb="33" eb="34">
      <t>モト</t>
    </rPh>
    <rPh sb="38" eb="40">
      <t>ホウコク</t>
    </rPh>
    <phoneticPr fontId="1"/>
  </si>
  <si>
    <t>変更承認申請書＜第２号様式＞</t>
    <rPh sb="0" eb="2">
      <t>ヘンコウ</t>
    </rPh>
    <rPh sb="2" eb="4">
      <t>ショウニン</t>
    </rPh>
    <rPh sb="4" eb="7">
      <t>シンセイショ</t>
    </rPh>
    <phoneticPr fontId="1"/>
  </si>
  <si>
    <t>報告様式、報告期限等については、県から別途お知らせします。</t>
    <rPh sb="0" eb="2">
      <t>ホウコク</t>
    </rPh>
    <rPh sb="2" eb="4">
      <t>ヨウシキ</t>
    </rPh>
    <rPh sb="5" eb="7">
      <t>ホウコク</t>
    </rPh>
    <rPh sb="7" eb="9">
      <t>キゲン</t>
    </rPh>
    <rPh sb="9" eb="10">
      <t>トウ</t>
    </rPh>
    <rPh sb="16" eb="17">
      <t>ケン</t>
    </rPh>
    <rPh sb="19" eb="21">
      <t>ベット</t>
    </rPh>
    <rPh sb="22" eb="23">
      <t>シ</t>
    </rPh>
    <phoneticPr fontId="1"/>
  </si>
  <si>
    <t>　　　　※他様式から自動転記されるため入力不要だが、内容については要確認</t>
    <rPh sb="5" eb="6">
      <t>ホカ</t>
    </rPh>
    <rPh sb="6" eb="8">
      <t>ヨウシキ</t>
    </rPh>
    <rPh sb="10" eb="12">
      <t>ジドウ</t>
    </rPh>
    <rPh sb="12" eb="14">
      <t>テンキ</t>
    </rPh>
    <rPh sb="19" eb="21">
      <t>ニュウリョク</t>
    </rPh>
    <rPh sb="21" eb="23">
      <t>フヨウ</t>
    </rPh>
    <rPh sb="26" eb="28">
      <t>ナイヨウ</t>
    </rPh>
    <rPh sb="33" eb="36">
      <t>ヨウカクニン</t>
    </rPh>
    <phoneticPr fontId="1"/>
  </si>
  <si>
    <t>＜申請先＞</t>
    <rPh sb="1" eb="3">
      <t>シンセイ</t>
    </rPh>
    <rPh sb="3" eb="4">
      <t>サキ</t>
    </rPh>
    <phoneticPr fontId="1"/>
  </si>
  <si>
    <t>山口県介護生産性向上総合相談センター</t>
    <rPh sb="0" eb="3">
      <t>ヤマグチケン</t>
    </rPh>
    <rPh sb="3" eb="5">
      <t>カイゴ</t>
    </rPh>
    <rPh sb="5" eb="10">
      <t>セイサンセイコウジョウ</t>
    </rPh>
    <rPh sb="10" eb="12">
      <t>ソウゴウ</t>
    </rPh>
    <rPh sb="12" eb="14">
      <t>ソウダン</t>
    </rPh>
    <phoneticPr fontId="1"/>
  </si>
  <si>
    <t>〒753-0824　山口市穂積町1－2　リバーサイドマンション山陽Ⅱ２F</t>
    <rPh sb="10" eb="13">
      <t>ヤマグチシ</t>
    </rPh>
    <rPh sb="13" eb="15">
      <t>ホヅミ</t>
    </rPh>
    <rPh sb="15" eb="16">
      <t>チョウ</t>
    </rPh>
    <rPh sb="31" eb="33">
      <t>サンヨウ</t>
    </rPh>
    <phoneticPr fontId="1"/>
  </si>
  <si>
    <t>介護労働安定センター山口支部内</t>
    <rPh sb="0" eb="2">
      <t>カイゴ</t>
    </rPh>
    <rPh sb="2" eb="4">
      <t>ロウドウ</t>
    </rPh>
    <rPh sb="4" eb="6">
      <t>アンテイ</t>
    </rPh>
    <rPh sb="10" eb="12">
      <t>ヤマグチ</t>
    </rPh>
    <rPh sb="12" eb="14">
      <t>シブ</t>
    </rPh>
    <rPh sb="14" eb="15">
      <t>ナイ</t>
    </rPh>
    <phoneticPr fontId="1"/>
  </si>
  <si>
    <r>
      <t>MAIL：</t>
    </r>
    <r>
      <rPr>
        <b/>
        <sz val="20"/>
        <color rgb="FF0070C0"/>
        <rFont val="游ゴシック"/>
        <family val="3"/>
        <charset val="128"/>
        <scheme val="minor"/>
      </rPr>
      <t>kaigoyamaguchi@kaigo-center.or.jp</t>
    </r>
    <phoneticPr fontId="1"/>
  </si>
  <si>
    <t>TEL：０８３－９２０－０９２６</t>
    <phoneticPr fontId="1"/>
  </si>
  <si>
    <t>FAX：０８３－９２０－０９２７</t>
    <phoneticPr fontId="1"/>
  </si>
  <si>
    <r>
      <t>※メールの件名は</t>
    </r>
    <r>
      <rPr>
        <b/>
        <sz val="14"/>
        <color rgb="FFFF0000"/>
        <rFont val="游ゴシック"/>
        <family val="3"/>
        <charset val="128"/>
        <scheme val="minor"/>
      </rPr>
      <t>【法人名】山口県介護テクノロジー定着支援事業補助金交付申請</t>
    </r>
    <r>
      <rPr>
        <sz val="14"/>
        <rFont val="游ゴシック"/>
        <family val="3"/>
        <charset val="128"/>
        <scheme val="minor"/>
      </rPr>
      <t>とすること</t>
    </r>
    <rPh sb="5" eb="7">
      <t>ケンメイ</t>
    </rPh>
    <rPh sb="9" eb="12">
      <t>ホウジンメイ</t>
    </rPh>
    <rPh sb="13" eb="16">
      <t>ヤマグチケン</t>
    </rPh>
    <rPh sb="16" eb="18">
      <t>カイゴ</t>
    </rPh>
    <rPh sb="24" eb="26">
      <t>テイチャク</t>
    </rPh>
    <rPh sb="26" eb="28">
      <t>シエン</t>
    </rPh>
    <rPh sb="28" eb="30">
      <t>ジギョウ</t>
    </rPh>
    <rPh sb="30" eb="33">
      <t>ホジョキン</t>
    </rPh>
    <rPh sb="33" eb="35">
      <t>コウフ</t>
    </rPh>
    <rPh sb="35" eb="37">
      <t>シンセイ</t>
    </rPh>
    <phoneticPr fontId="1"/>
  </si>
  <si>
    <t>第１号様式（第８条関係）</t>
    <rPh sb="0" eb="1">
      <t>ダイ</t>
    </rPh>
    <rPh sb="2" eb="3">
      <t>ゴウ</t>
    </rPh>
    <rPh sb="3" eb="5">
      <t>ヨウシキ</t>
    </rPh>
    <rPh sb="6" eb="7">
      <t>ダイ</t>
    </rPh>
    <rPh sb="8" eb="9">
      <t>ジョウ</t>
    </rPh>
    <rPh sb="9" eb="11">
      <t>カンケイ</t>
    </rPh>
    <phoneticPr fontId="10"/>
  </si>
  <si>
    <t>　</t>
    <phoneticPr fontId="10"/>
  </si>
  <si>
    <t>山口県知事 　　　　　様</t>
    <rPh sb="0" eb="2">
      <t>ヤマグチ</t>
    </rPh>
    <rPh sb="2" eb="5">
      <t>ケンチジ</t>
    </rPh>
    <rPh sb="3" eb="5">
      <t>チジ</t>
    </rPh>
    <rPh sb="11" eb="12">
      <t>サマ</t>
    </rPh>
    <phoneticPr fontId="10"/>
  </si>
  <si>
    <t>所在地</t>
    <rPh sb="0" eb="3">
      <t>ショザイチ</t>
    </rPh>
    <phoneticPr fontId="10"/>
  </si>
  <si>
    <t>法人名</t>
    <rPh sb="0" eb="2">
      <t>ホウジン</t>
    </rPh>
    <rPh sb="2" eb="3">
      <t>メイ</t>
    </rPh>
    <phoneticPr fontId="10"/>
  </si>
  <si>
    <t>代表者
職・氏名</t>
    <rPh sb="4" eb="5">
      <t>ショク</t>
    </rPh>
    <rPh sb="6" eb="8">
      <t>シメイ</t>
    </rPh>
    <phoneticPr fontId="10"/>
  </si>
  <si>
    <t>山口県介護テクノロジー定着支援事業補助金交付申請書</t>
    <rPh sb="0" eb="2">
      <t>ヤマグチ</t>
    </rPh>
    <rPh sb="2" eb="3">
      <t>ケン</t>
    </rPh>
    <rPh sb="3" eb="5">
      <t>カイゴ</t>
    </rPh>
    <rPh sb="11" eb="13">
      <t>テイチャク</t>
    </rPh>
    <rPh sb="13" eb="15">
      <t>シエン</t>
    </rPh>
    <rPh sb="15" eb="17">
      <t>ジギョウ</t>
    </rPh>
    <rPh sb="17" eb="20">
      <t>ホジョキン</t>
    </rPh>
    <rPh sb="20" eb="22">
      <t>コウフ</t>
    </rPh>
    <rPh sb="22" eb="24">
      <t>シンセイ</t>
    </rPh>
    <phoneticPr fontId="10"/>
  </si>
  <si>
    <t>　令和７年度において、標記事業を下記のとおり実施したいので、山口県補助金等交付規則第３条および山口県介護テクノロジー定着支援事業補助金交付要綱第８条の規定により、関係書類を添えて申請します。</t>
    <rPh sb="1" eb="3">
      <t>レイワ</t>
    </rPh>
    <rPh sb="4" eb="6">
      <t>ネンド</t>
    </rPh>
    <rPh sb="11" eb="13">
      <t>ヒョウキ</t>
    </rPh>
    <rPh sb="13" eb="15">
      <t>ジギョウ</t>
    </rPh>
    <rPh sb="16" eb="18">
      <t>カキ</t>
    </rPh>
    <rPh sb="22" eb="24">
      <t>ジッシ</t>
    </rPh>
    <rPh sb="30" eb="33">
      <t>ヤマグチケン</t>
    </rPh>
    <rPh sb="33" eb="36">
      <t>ホジョキン</t>
    </rPh>
    <rPh sb="36" eb="37">
      <t>トウ</t>
    </rPh>
    <rPh sb="37" eb="39">
      <t>コウフ</t>
    </rPh>
    <rPh sb="39" eb="41">
      <t>キソク</t>
    </rPh>
    <rPh sb="41" eb="42">
      <t>ダイ</t>
    </rPh>
    <rPh sb="43" eb="44">
      <t>ジョウ</t>
    </rPh>
    <rPh sb="47" eb="50">
      <t>ヤマグチケン</t>
    </rPh>
    <rPh sb="50" eb="52">
      <t>カイゴ</t>
    </rPh>
    <rPh sb="58" eb="60">
      <t>テイチャク</t>
    </rPh>
    <rPh sb="60" eb="62">
      <t>シエン</t>
    </rPh>
    <rPh sb="62" eb="64">
      <t>ジギョウ</t>
    </rPh>
    <rPh sb="64" eb="67">
      <t>ホジョキン</t>
    </rPh>
    <rPh sb="67" eb="69">
      <t>コウフ</t>
    </rPh>
    <rPh sb="69" eb="71">
      <t>ヨウコウ</t>
    </rPh>
    <rPh sb="71" eb="72">
      <t>ダイ</t>
    </rPh>
    <rPh sb="73" eb="74">
      <t>ジョウ</t>
    </rPh>
    <rPh sb="75" eb="77">
      <t>キテイ</t>
    </rPh>
    <rPh sb="81" eb="83">
      <t>カンケイ</t>
    </rPh>
    <rPh sb="83" eb="85">
      <t>ショルイ</t>
    </rPh>
    <rPh sb="86" eb="87">
      <t>ソ</t>
    </rPh>
    <rPh sb="89" eb="91">
      <t>シンセイ</t>
    </rPh>
    <phoneticPr fontId="10"/>
  </si>
  <si>
    <t>記</t>
    <phoneticPr fontId="10"/>
  </si>
  <si>
    <t>１　交付申請額</t>
    <rPh sb="2" eb="4">
      <t>コウフ</t>
    </rPh>
    <rPh sb="4" eb="6">
      <t>シンセイ</t>
    </rPh>
    <rPh sb="6" eb="7">
      <t>ガク</t>
    </rPh>
    <phoneticPr fontId="10"/>
  </si>
  <si>
    <t>金</t>
    <rPh sb="0" eb="1">
      <t>キン</t>
    </rPh>
    <phoneticPr fontId="10"/>
  </si>
  <si>
    <t>円</t>
    <rPh sb="0" eb="1">
      <t>エン</t>
    </rPh>
    <phoneticPr fontId="10"/>
  </si>
  <si>
    <t>２　業務改善計画書　別紙１のとおり</t>
    <rPh sb="2" eb="4">
      <t>ギョウム</t>
    </rPh>
    <rPh sb="4" eb="6">
      <t>カイゼン</t>
    </rPh>
    <rPh sb="6" eb="9">
      <t>ケイカクショ</t>
    </rPh>
    <rPh sb="10" eb="12">
      <t>ベッシ</t>
    </rPh>
    <phoneticPr fontId="1"/>
  </si>
  <si>
    <t>３　事業所別補助金所要額調書　別紙２のとおり</t>
    <rPh sb="2" eb="5">
      <t>ジギョウショ</t>
    </rPh>
    <rPh sb="5" eb="6">
      <t>ベツ</t>
    </rPh>
    <rPh sb="6" eb="9">
      <t>ホジョキン</t>
    </rPh>
    <rPh sb="9" eb="11">
      <t>ショヨウ</t>
    </rPh>
    <rPh sb="11" eb="12">
      <t>ガク</t>
    </rPh>
    <rPh sb="12" eb="14">
      <t>チョウショ</t>
    </rPh>
    <rPh sb="15" eb="17">
      <t>ベッシ</t>
    </rPh>
    <phoneticPr fontId="1"/>
  </si>
  <si>
    <t>４　経費所要額調書　別紙３～５のとおり　※別紙経費所要額調書</t>
    <rPh sb="2" eb="4">
      <t>ケイヒ</t>
    </rPh>
    <rPh sb="4" eb="7">
      <t>ショヨウガク</t>
    </rPh>
    <rPh sb="7" eb="9">
      <t>チョウショ</t>
    </rPh>
    <rPh sb="10" eb="12">
      <t>ベッシ</t>
    </rPh>
    <rPh sb="21" eb="28">
      <t>ベッシケイヒショヨウガク</t>
    </rPh>
    <rPh sb="28" eb="30">
      <t>チョウショ</t>
    </rPh>
    <phoneticPr fontId="10"/>
  </si>
  <si>
    <t>５　誓約書　別紙６のとおり</t>
    <rPh sb="2" eb="5">
      <t>セイヤクショ</t>
    </rPh>
    <rPh sb="6" eb="8">
      <t>ベッシ</t>
    </rPh>
    <phoneticPr fontId="1"/>
  </si>
  <si>
    <t>６　見積書の写し</t>
    <rPh sb="2" eb="5">
      <t>ミツモリショ</t>
    </rPh>
    <rPh sb="6" eb="7">
      <t>ウツ</t>
    </rPh>
    <phoneticPr fontId="1"/>
  </si>
  <si>
    <t>７　その他参考となる資料</t>
    <rPh sb="4" eb="5">
      <t>タ</t>
    </rPh>
    <rPh sb="5" eb="7">
      <t>サンコウ</t>
    </rPh>
    <rPh sb="10" eb="12">
      <t>シリョウ</t>
    </rPh>
    <phoneticPr fontId="1"/>
  </si>
  <si>
    <t>⇒該当する選択肢の横に○印をつけてください</t>
    <rPh sb="1" eb="3">
      <t>ガイトウ</t>
    </rPh>
    <rPh sb="5" eb="8">
      <t>センタクシ</t>
    </rPh>
    <rPh sb="9" eb="10">
      <t>ヨコ</t>
    </rPh>
    <rPh sb="12" eb="13">
      <t>シルシ</t>
    </rPh>
    <phoneticPr fontId="10"/>
  </si>
  <si>
    <t>⇒プルダウンメニューから該当する選択肢を1つ選んでください</t>
    <rPh sb="12" eb="14">
      <t>ガイトウ</t>
    </rPh>
    <rPh sb="16" eb="19">
      <t>センタクシ</t>
    </rPh>
    <rPh sb="22" eb="23">
      <t>エラ</t>
    </rPh>
    <phoneticPr fontId="10"/>
  </si>
  <si>
    <t>⇒文字等を直接入力してください</t>
    <rPh sb="1" eb="3">
      <t>モジ</t>
    </rPh>
    <rPh sb="3" eb="4">
      <t>トウ</t>
    </rPh>
    <rPh sb="5" eb="7">
      <t>チョクセツ</t>
    </rPh>
    <rPh sb="7" eb="9">
      <t>ニュウリョク</t>
    </rPh>
    <phoneticPr fontId="10"/>
  </si>
  <si>
    <t>※どちらかに○を付けてください。</t>
    <phoneticPr fontId="1"/>
  </si>
  <si>
    <t>介護テクノロジー導入支援事業</t>
    <rPh sb="0" eb="2">
      <t>カイゴ</t>
    </rPh>
    <rPh sb="8" eb="10">
      <t>ドウニュウ</t>
    </rPh>
    <rPh sb="10" eb="12">
      <t>シエン</t>
    </rPh>
    <rPh sb="12" eb="14">
      <t>ジギョウ</t>
    </rPh>
    <phoneticPr fontId="1"/>
  </si>
  <si>
    <t>　業務改善計画様式</t>
    <rPh sb="1" eb="3">
      <t>ギョウム</t>
    </rPh>
    <rPh sb="3" eb="5">
      <t>カイゼン</t>
    </rPh>
    <rPh sb="5" eb="7">
      <t>ケイカク</t>
    </rPh>
    <phoneticPr fontId="1"/>
  </si>
  <si>
    <t>○</t>
  </si>
  <si>
    <t>介護テクノロジー定着支援事業　</t>
    <rPh sb="0" eb="2">
      <t>カイゴ</t>
    </rPh>
    <rPh sb="8" eb="10">
      <t>テイチャク</t>
    </rPh>
    <rPh sb="10" eb="12">
      <t>シエン</t>
    </rPh>
    <rPh sb="12" eb="14">
      <t>ジギョウ</t>
    </rPh>
    <phoneticPr fontId="1"/>
  </si>
  <si>
    <t>（ア）事業所の基本情報</t>
    <rPh sb="3" eb="6">
      <t>ジギョウショ</t>
    </rPh>
    <rPh sb="7" eb="9">
      <t>キホン</t>
    </rPh>
    <rPh sb="9" eb="11">
      <t>ジョウホウ</t>
    </rPh>
    <phoneticPr fontId="1"/>
  </si>
  <si>
    <t>(1)</t>
    <phoneticPr fontId="1"/>
  </si>
  <si>
    <t>事業所番号</t>
    <rPh sb="0" eb="3">
      <t>ジギョウショ</t>
    </rPh>
    <rPh sb="3" eb="5">
      <t>バンゴウ</t>
    </rPh>
    <phoneticPr fontId="1"/>
  </si>
  <si>
    <t>(2)</t>
  </si>
  <si>
    <t>事業所名</t>
    <rPh sb="0" eb="4">
      <t>ジギョウショメイ</t>
    </rPh>
    <phoneticPr fontId="1"/>
  </si>
  <si>
    <t>(3)</t>
  </si>
  <si>
    <t>事業所所在都道府県</t>
    <rPh sb="0" eb="3">
      <t>ジギョウショ</t>
    </rPh>
    <rPh sb="3" eb="9">
      <t>ショザイトドウフケン</t>
    </rPh>
    <phoneticPr fontId="1"/>
  </si>
  <si>
    <t>35山口県</t>
  </si>
  <si>
    <t>(4)</t>
  </si>
  <si>
    <t>事業所所在住所</t>
    <rPh sb="0" eb="3">
      <t>ジギョウショ</t>
    </rPh>
    <rPh sb="3" eb="5">
      <t>ショザイ</t>
    </rPh>
    <rPh sb="5" eb="7">
      <t>ジュウショ</t>
    </rPh>
    <phoneticPr fontId="1"/>
  </si>
  <si>
    <t>(5)</t>
  </si>
  <si>
    <t>サービス種別</t>
    <rPh sb="4" eb="6">
      <t>シュベツ</t>
    </rPh>
    <phoneticPr fontId="1"/>
  </si>
  <si>
    <t>(6)</t>
  </si>
  <si>
    <t>利用者数（申請時点）</t>
    <rPh sb="0" eb="4">
      <t>リヨウシャスウ</t>
    </rPh>
    <rPh sb="5" eb="7">
      <t>シンセイ</t>
    </rPh>
    <rPh sb="7" eb="9">
      <t>ジテン</t>
    </rPh>
    <phoneticPr fontId="1"/>
  </si>
  <si>
    <t>(7)</t>
  </si>
  <si>
    <t>職員数（申請時点）</t>
    <rPh sb="0" eb="2">
      <t>ショクイン</t>
    </rPh>
    <rPh sb="2" eb="3">
      <t>スウ</t>
    </rPh>
    <phoneticPr fontId="1"/>
  </si>
  <si>
    <t>（イ）事業計画</t>
    <rPh sb="3" eb="7">
      <t>ジギョウケイカク</t>
    </rPh>
    <phoneticPr fontId="1"/>
  </si>
  <si>
    <t>①-1　事業所の課題</t>
    <rPh sb="4" eb="7">
      <t>ジギョウショ</t>
    </rPh>
    <rPh sb="8" eb="10">
      <t>カダイ</t>
    </rPh>
    <phoneticPr fontId="1"/>
  </si>
  <si>
    <t>複数選択可</t>
    <rPh sb="0" eb="2">
      <t>フクスウ</t>
    </rPh>
    <rPh sb="2" eb="4">
      <t>センタク</t>
    </rPh>
    <rPh sb="4" eb="5">
      <t>カ</t>
    </rPh>
    <phoneticPr fontId="1"/>
  </si>
  <si>
    <t>記録業務に要する時間が長い</t>
    <rPh sb="0" eb="2">
      <t>キロク</t>
    </rPh>
    <rPh sb="2" eb="4">
      <t>ギョウム</t>
    </rPh>
    <rPh sb="5" eb="6">
      <t>ヨウ</t>
    </rPh>
    <rPh sb="8" eb="10">
      <t>ジカン</t>
    </rPh>
    <rPh sb="11" eb="12">
      <t>ナガ</t>
    </rPh>
    <phoneticPr fontId="1"/>
  </si>
  <si>
    <t>文書の量が多い</t>
    <rPh sb="0" eb="2">
      <t>ブンショ</t>
    </rPh>
    <rPh sb="3" eb="4">
      <t>リョウ</t>
    </rPh>
    <rPh sb="5" eb="6">
      <t>オオ</t>
    </rPh>
    <phoneticPr fontId="1"/>
  </si>
  <si>
    <t>事業所内の情報共有が非効率</t>
    <rPh sb="0" eb="3">
      <t>ジギョウショ</t>
    </rPh>
    <rPh sb="3" eb="4">
      <t>ナイ</t>
    </rPh>
    <rPh sb="5" eb="7">
      <t>ジョウホウ</t>
    </rPh>
    <rPh sb="7" eb="9">
      <t>キョウユウ</t>
    </rPh>
    <rPh sb="10" eb="13">
      <t>ヒコウリツ</t>
    </rPh>
    <phoneticPr fontId="1"/>
  </si>
  <si>
    <t>他事業所との情報共有が非効率</t>
    <rPh sb="0" eb="1">
      <t>タ</t>
    </rPh>
    <rPh sb="1" eb="4">
      <t>ジギョウショ</t>
    </rPh>
    <rPh sb="6" eb="8">
      <t>ジョウホウ</t>
    </rPh>
    <rPh sb="8" eb="10">
      <t>キョウユウ</t>
    </rPh>
    <rPh sb="11" eb="14">
      <t>ヒコウリツ</t>
    </rPh>
    <phoneticPr fontId="1"/>
  </si>
  <si>
    <t>職員の心理的負担が大きい</t>
    <rPh sb="0" eb="2">
      <t>ショクイン</t>
    </rPh>
    <rPh sb="3" eb="6">
      <t>シンリテキ</t>
    </rPh>
    <rPh sb="6" eb="8">
      <t>フタン</t>
    </rPh>
    <rPh sb="9" eb="10">
      <t>オオ</t>
    </rPh>
    <phoneticPr fontId="1"/>
  </si>
  <si>
    <t>超過勤務が多い</t>
    <rPh sb="0" eb="2">
      <t>チョウカ</t>
    </rPh>
    <rPh sb="2" eb="4">
      <t>キンム</t>
    </rPh>
    <rPh sb="5" eb="6">
      <t>オオ</t>
    </rPh>
    <phoneticPr fontId="1"/>
  </si>
  <si>
    <t>記録が不正確・不十分</t>
    <rPh sb="0" eb="2">
      <t>キロク</t>
    </rPh>
    <rPh sb="3" eb="6">
      <t>フセイカク</t>
    </rPh>
    <rPh sb="7" eb="10">
      <t>フジュウブン</t>
    </rPh>
    <phoneticPr fontId="1"/>
  </si>
  <si>
    <t>その他</t>
    <rPh sb="2" eb="3">
      <t>タ</t>
    </rPh>
    <phoneticPr fontId="1"/>
  </si>
  <si>
    <t>（自由記述）</t>
    <rPh sb="1" eb="3">
      <t>ジユウ</t>
    </rPh>
    <rPh sb="3" eb="5">
      <t>キジュツ</t>
    </rPh>
    <phoneticPr fontId="1"/>
  </si>
  <si>
    <t>①-2　導入する機器等</t>
    <rPh sb="4" eb="6">
      <t>ドウニュウ</t>
    </rPh>
    <rPh sb="8" eb="10">
      <t>キキ</t>
    </rPh>
    <rPh sb="10" eb="11">
      <t>トウ</t>
    </rPh>
    <phoneticPr fontId="1"/>
  </si>
  <si>
    <t>介護ソフト等</t>
    <rPh sb="0" eb="2">
      <t>カイゴ</t>
    </rPh>
    <rPh sb="5" eb="6">
      <t>トウ</t>
    </rPh>
    <phoneticPr fontId="1"/>
  </si>
  <si>
    <t>モバイルPC</t>
    <phoneticPr fontId="1"/>
  </si>
  <si>
    <t>※導入済み機器は「●」を、
　 今年度導入予定機器は「○」を入力ください</t>
    <rPh sb="16" eb="19">
      <t>コンネンド</t>
    </rPh>
    <phoneticPr fontId="1"/>
  </si>
  <si>
    <t>タブレット情報端末</t>
    <rPh sb="5" eb="7">
      <t>ジョウホウ</t>
    </rPh>
    <rPh sb="7" eb="9">
      <t>タンマツ</t>
    </rPh>
    <phoneticPr fontId="1"/>
  </si>
  <si>
    <t>スマートフォン</t>
    <phoneticPr fontId="1"/>
  </si>
  <si>
    <t>通信環境機器等</t>
    <rPh sb="0" eb="2">
      <t>ツウシン</t>
    </rPh>
    <rPh sb="2" eb="4">
      <t>カンキョウ</t>
    </rPh>
    <rPh sb="4" eb="6">
      <t>キキ</t>
    </rPh>
    <rPh sb="6" eb="7">
      <t>トウ</t>
    </rPh>
    <phoneticPr fontId="3"/>
  </si>
  <si>
    <t>インカム</t>
    <phoneticPr fontId="1"/>
  </si>
  <si>
    <t>介護ロボット（見守りセンサー以外）</t>
    <rPh sb="0" eb="2">
      <t>カイゴ</t>
    </rPh>
    <rPh sb="7" eb="9">
      <t>ミマモ</t>
    </rPh>
    <rPh sb="14" eb="16">
      <t>イガイ</t>
    </rPh>
    <phoneticPr fontId="1"/>
  </si>
  <si>
    <t>見守りセンサー</t>
    <rPh sb="0" eb="2">
      <t>ミマモ</t>
    </rPh>
    <phoneticPr fontId="1"/>
  </si>
  <si>
    <t>②　参考にした資料等</t>
    <rPh sb="2" eb="4">
      <t>サンコウ</t>
    </rPh>
    <rPh sb="7" eb="9">
      <t>シリョウ</t>
    </rPh>
    <rPh sb="9" eb="10">
      <t>ナド</t>
    </rPh>
    <phoneticPr fontId="1"/>
  </si>
  <si>
    <t>介護サービス事業における生産性向上に資するガイドライン</t>
    <rPh sb="0" eb="2">
      <t>カイゴ</t>
    </rPh>
    <rPh sb="6" eb="8">
      <t>ジギョウ</t>
    </rPh>
    <rPh sb="12" eb="15">
      <t>セイサンセイ</t>
    </rPh>
    <rPh sb="15" eb="17">
      <t>コウジョウ</t>
    </rPh>
    <rPh sb="18" eb="19">
      <t>シ</t>
    </rPh>
    <phoneticPr fontId="1"/>
  </si>
  <si>
    <t>介護サービス事業所におけるICT 機器・ソフトウェア導入に関する手引き</t>
    <phoneticPr fontId="1"/>
  </si>
  <si>
    <t>介護ソフトを選定・導入する際のポイント集</t>
    <phoneticPr fontId="1"/>
  </si>
  <si>
    <t>介護ロボットのパッケージ導入モデル</t>
    <phoneticPr fontId="1"/>
  </si>
  <si>
    <t>介護現場で活用されるテクノロジー便覧</t>
    <phoneticPr fontId="1"/>
  </si>
  <si>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1"/>
  </si>
  <si>
    <t>③　研修等への参加状況</t>
    <rPh sb="2" eb="4">
      <t>ケンシュウ</t>
    </rPh>
    <rPh sb="4" eb="5">
      <t>ナド</t>
    </rPh>
    <rPh sb="7" eb="9">
      <t>サンカ</t>
    </rPh>
    <rPh sb="9" eb="11">
      <t>ジョウキョウ</t>
    </rPh>
    <phoneticPr fontId="1"/>
  </si>
  <si>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1"/>
  </si>
  <si>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1"/>
  </si>
  <si>
    <t>日本介護福祉士会主催　デジタル・テクノロジー基本研修</t>
    <rPh sb="0" eb="2">
      <t>ニホン</t>
    </rPh>
    <rPh sb="2" eb="4">
      <t>カイゴ</t>
    </rPh>
    <rPh sb="4" eb="7">
      <t>フクシシ</t>
    </rPh>
    <rPh sb="7" eb="8">
      <t>カイ</t>
    </rPh>
    <rPh sb="8" eb="10">
      <t>シュサイ</t>
    </rPh>
    <phoneticPr fontId="1"/>
  </si>
  <si>
    <t>④　機器等の導入と併せて実施する取組</t>
    <rPh sb="2" eb="4">
      <t>キキ</t>
    </rPh>
    <rPh sb="4" eb="5">
      <t>トウ</t>
    </rPh>
    <rPh sb="6" eb="8">
      <t>ドウニュウ</t>
    </rPh>
    <rPh sb="9" eb="10">
      <t>アワ</t>
    </rPh>
    <rPh sb="12" eb="14">
      <t>ジッシ</t>
    </rPh>
    <rPh sb="16" eb="18">
      <t>トリクミ</t>
    </rPh>
    <phoneticPr fontId="1"/>
  </si>
  <si>
    <t>職場の環境整備の見直し（整理整頓等）</t>
    <phoneticPr fontId="1"/>
  </si>
  <si>
    <t>業務の明確化と役割分担の見直し（業務全体の流れの再構築、テクノロジーの活用等）</t>
    <phoneticPr fontId="1"/>
  </si>
  <si>
    <t>業務手順書・マニュアルの作成（申し送り等の標準化等）</t>
    <phoneticPr fontId="1"/>
  </si>
  <si>
    <t>記録・報告様式の見直し</t>
    <phoneticPr fontId="1"/>
  </si>
  <si>
    <t>情報共有の方法の見直し</t>
    <phoneticPr fontId="1"/>
  </si>
  <si>
    <t>ＯＪＴの仕組みづくり（研修の実施等）</t>
    <phoneticPr fontId="1"/>
  </si>
  <si>
    <t>理念・行動指針の徹底</t>
    <phoneticPr fontId="1"/>
  </si>
  <si>
    <t>⑤-1　文書量を半減させる予定の文書の書類</t>
    <rPh sb="4" eb="7">
      <t>ブンショリョウ</t>
    </rPh>
    <rPh sb="8" eb="10">
      <t>ハンゲン</t>
    </rPh>
    <rPh sb="13" eb="15">
      <t>ヨテイ</t>
    </rPh>
    <rPh sb="16" eb="18">
      <t>ブンショ</t>
    </rPh>
    <rPh sb="19" eb="21">
      <t>ショルイ</t>
    </rPh>
    <phoneticPr fontId="1"/>
  </si>
  <si>
    <t>利用者ごとの計画作成や記録に係る書類（例：アセスメントシート、サービス担当者会議録）</t>
    <rPh sb="19" eb="20">
      <t>レイ</t>
    </rPh>
    <rPh sb="35" eb="38">
      <t>タントウシャ</t>
    </rPh>
    <rPh sb="38" eb="41">
      <t>カイギロク</t>
    </rPh>
    <phoneticPr fontId="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</si>
  <si>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</si>
  <si>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</si>
  <si>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1"/>
  </si>
  <si>
    <t>⑤-2　文書の具体的な枚数</t>
    <rPh sb="4" eb="6">
      <t>ブンショ</t>
    </rPh>
    <rPh sb="7" eb="10">
      <t>グタイテキ</t>
    </rPh>
    <rPh sb="11" eb="13">
      <t>マイスウ</t>
    </rPh>
    <phoneticPr fontId="1"/>
  </si>
  <si>
    <t>⑥　　ケアプランデータ連携システムの利用</t>
    <rPh sb="11" eb="13">
      <t>レンケイ</t>
    </rPh>
    <rPh sb="18" eb="20">
      <t>リヨウ</t>
    </rPh>
    <phoneticPr fontId="1"/>
  </si>
  <si>
    <t>同システムの利用開始状況</t>
    <rPh sb="0" eb="1">
      <t>ドウ</t>
    </rPh>
    <rPh sb="6" eb="8">
      <t>リヨウ</t>
    </rPh>
    <rPh sb="8" eb="10">
      <t>カイシ</t>
    </rPh>
    <rPh sb="10" eb="12">
      <t>ジョウキョウ</t>
    </rPh>
    <phoneticPr fontId="1"/>
  </si>
  <si>
    <t>同システムでの連携先事業所数</t>
    <rPh sb="0" eb="1">
      <t>ドウ</t>
    </rPh>
    <rPh sb="7" eb="9">
      <t>レンケイ</t>
    </rPh>
    <rPh sb="9" eb="10">
      <t>サキ</t>
    </rPh>
    <rPh sb="10" eb="13">
      <t>ジギョウショ</t>
    </rPh>
    <rPh sb="13" eb="14">
      <t>スウ</t>
    </rPh>
    <phoneticPr fontId="1"/>
  </si>
  <si>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1"/>
  </si>
  <si>
    <t>設置有無</t>
    <rPh sb="0" eb="2">
      <t>セッチ</t>
    </rPh>
    <rPh sb="2" eb="4">
      <t>ウム</t>
    </rPh>
    <phoneticPr fontId="1"/>
  </si>
  <si>
    <t>⑧-1　LIFEの利用</t>
    <rPh sb="9" eb="11">
      <t>リヨウ</t>
    </rPh>
    <phoneticPr fontId="1"/>
  </si>
  <si>
    <t>択一</t>
    <rPh sb="0" eb="2">
      <t>タクイツ</t>
    </rPh>
    <phoneticPr fontId="1"/>
  </si>
  <si>
    <t>⑧-2　データ登録している方法</t>
    <rPh sb="7" eb="9">
      <t>トウロク</t>
    </rPh>
    <rPh sb="13" eb="15">
      <t>ホウホウ</t>
    </rPh>
    <phoneticPr fontId="1"/>
  </si>
  <si>
    <t>インポート（ＣＳＶ取込）機能の活用</t>
    <phoneticPr fontId="1"/>
  </si>
  <si>
    <t>LIFE上での直接入力</t>
    <rPh sb="4" eb="5">
      <t>ウエ</t>
    </rPh>
    <rPh sb="7" eb="9">
      <t>チョクセツ</t>
    </rPh>
    <rPh sb="9" eb="11">
      <t>ニュウリョク</t>
    </rPh>
    <phoneticPr fontId="1"/>
  </si>
  <si>
    <t>⑨　セキュリティ対策</t>
    <rPh sb="8" eb="10">
      <t>タイサク</t>
    </rPh>
    <phoneticPr fontId="1"/>
  </si>
  <si>
    <t>「ＳＥＣＹＲＩＴＹ　ＡＣＴＩＯＮ」宣言　　　択一</t>
    <rPh sb="17" eb="19">
      <t>センゲン</t>
    </rPh>
    <rPh sb="22" eb="24">
      <t>タクイツ</t>
    </rPh>
    <phoneticPr fontId="1"/>
  </si>
  <si>
    <t>○○○○○○○○○○</t>
    <phoneticPr fontId="1"/>
  </si>
  <si>
    <t>○○訪問介護事業所</t>
    <rPh sb="2" eb="4">
      <t>ホウモン</t>
    </rPh>
    <rPh sb="4" eb="6">
      <t>カイゴ</t>
    </rPh>
    <rPh sb="6" eb="9">
      <t>ジギョウショ</t>
    </rPh>
    <phoneticPr fontId="1"/>
  </si>
  <si>
    <t>12千葉県</t>
  </si>
  <si>
    <t>○○市５－１５</t>
    <rPh sb="2" eb="3">
      <t>シ</t>
    </rPh>
    <phoneticPr fontId="1"/>
  </si>
  <si>
    <t>110_訪問介護</t>
  </si>
  <si>
    <t>31名～</t>
  </si>
  <si>
    <t>1～10名</t>
  </si>
  <si>
    <t>●</t>
  </si>
  <si>
    <r>
      <t>（自由記述）</t>
    </r>
    <r>
      <rPr>
        <sz val="12"/>
        <color rgb="FFFF0000"/>
        <rFont val="ＭＳ Ｐゴシック"/>
        <family val="3"/>
        <charset val="128"/>
      </rPr>
      <t>操作研修の実施</t>
    </r>
    <rPh sb="1" eb="3">
      <t>ジユウ</t>
    </rPh>
    <rPh sb="3" eb="5">
      <t>キジュツ</t>
    </rPh>
    <rPh sb="6" eb="8">
      <t>ソウサ</t>
    </rPh>
    <rPh sb="8" eb="10">
      <t>ケンシュウ</t>
    </rPh>
    <rPh sb="11" eb="13">
      <t>ジッシ</t>
    </rPh>
    <phoneticPr fontId="1"/>
  </si>
  <si>
    <t>⑤-1　文書量を半減させる予定の文書の書類</t>
    <phoneticPr fontId="1"/>
  </si>
  <si>
    <t>利用者ごとの計画作成や記録に係る書類　（例：アセスメントシート、サービス担当者会議録）</t>
    <rPh sb="20" eb="21">
      <t>レイ</t>
    </rPh>
    <rPh sb="36" eb="39">
      <t>タントウシャ</t>
    </rPh>
    <rPh sb="39" eb="42">
      <t>カイギロク</t>
    </rPh>
    <phoneticPr fontId="1"/>
  </si>
  <si>
    <t>１５１～２００</t>
  </si>
  <si>
    <t>利用開始済み</t>
    <rPh sb="0" eb="2">
      <t>リヨウ</t>
    </rPh>
    <rPh sb="2" eb="4">
      <t>カイシ</t>
    </rPh>
    <rPh sb="4" eb="5">
      <t>ズ</t>
    </rPh>
    <phoneticPr fontId="1"/>
  </si>
  <si>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
  </si>
  <si>
    <t>令和７年度中に利用開始予定</t>
    <rPh sb="0" eb="2">
      <t>レイワ</t>
    </rPh>
    <rPh sb="3" eb="5">
      <t>ネンド</t>
    </rPh>
    <rPh sb="5" eb="6">
      <t>チュウ</t>
    </rPh>
    <rPh sb="7" eb="9">
      <t>リヨウ</t>
    </rPh>
    <rPh sb="9" eb="11">
      <t>カイシ</t>
    </rPh>
    <rPh sb="11" eb="13">
      <t>ヨテイ</t>
    </rPh>
    <phoneticPr fontId="1"/>
  </si>
  <si>
    <t>利用申請を行っている</t>
    <rPh sb="0" eb="2">
      <t>リヨウ</t>
    </rPh>
    <rPh sb="2" eb="4">
      <t>シンセイ</t>
    </rPh>
    <rPh sb="5" eb="6">
      <t>オコナ</t>
    </rPh>
    <phoneticPr fontId="1"/>
  </si>
  <si>
    <t>「★一つ星」又は「★★二つ星」のいずれかを宣言している（同等の対策含む）</t>
    <rPh sb="28" eb="30">
      <t>ドウトウ</t>
    </rPh>
    <rPh sb="31" eb="33">
      <t>タイサク</t>
    </rPh>
    <rPh sb="33" eb="34">
      <t>フク</t>
    </rPh>
    <phoneticPr fontId="1"/>
  </si>
  <si>
    <t>別紙２（第１号様式関係）</t>
    <rPh sb="0" eb="2">
      <t>ベッシ</t>
    </rPh>
    <rPh sb="4" eb="5">
      <t>ダイ</t>
    </rPh>
    <rPh sb="6" eb="7">
      <t>ゴウ</t>
    </rPh>
    <rPh sb="7" eb="9">
      <t>ヨウシキ</t>
    </rPh>
    <rPh sb="9" eb="11">
      <t>カンケイ</t>
    </rPh>
    <phoneticPr fontId="1"/>
  </si>
  <si>
    <t>１．申請者基本情報</t>
    <rPh sb="2" eb="5">
      <t>シンセイシャ</t>
    </rPh>
    <rPh sb="5" eb="9">
      <t>キホンジョウホウ</t>
    </rPh>
    <phoneticPr fontId="1"/>
  </si>
  <si>
    <t>法人名</t>
    <rPh sb="0" eb="2">
      <t>ホウジン</t>
    </rPh>
    <rPh sb="2" eb="3">
      <t>ナ</t>
    </rPh>
    <phoneticPr fontId="1"/>
  </si>
  <si>
    <t>法人代表者名</t>
    <rPh sb="0" eb="2">
      <t>ホウジン</t>
    </rPh>
    <rPh sb="2" eb="5">
      <t>ダイヒョウシャ</t>
    </rPh>
    <rPh sb="5" eb="6">
      <t>ナ</t>
    </rPh>
    <phoneticPr fontId="1"/>
  </si>
  <si>
    <t>担当者役職</t>
    <rPh sb="0" eb="3">
      <t>タントウシャ</t>
    </rPh>
    <rPh sb="3" eb="5">
      <t>ヤクショク</t>
    </rPh>
    <phoneticPr fontId="1"/>
  </si>
  <si>
    <t>担当者名</t>
    <rPh sb="0" eb="3">
      <t>タントウシャ</t>
    </rPh>
    <rPh sb="3" eb="4">
      <t>ナ</t>
    </rPh>
    <phoneticPr fontId="1"/>
  </si>
  <si>
    <t>有</t>
    <rPh sb="0" eb="1">
      <t>アリ</t>
    </rPh>
    <phoneticPr fontId="1"/>
  </si>
  <si>
    <t>電話番号</t>
    <rPh sb="0" eb="2">
      <t>デンワ</t>
    </rPh>
    <rPh sb="2" eb="4">
      <t>バンゴウ</t>
    </rPh>
    <phoneticPr fontId="1"/>
  </si>
  <si>
    <t>E-mail</t>
    <phoneticPr fontId="1"/>
  </si>
  <si>
    <t>無</t>
    <rPh sb="0" eb="1">
      <t>ナシ</t>
    </rPh>
    <phoneticPr fontId="1"/>
  </si>
  <si>
    <t>法人所在地</t>
    <rPh sb="0" eb="2">
      <t>ホウジン</t>
    </rPh>
    <rPh sb="2" eb="5">
      <t>ショザイチ</t>
    </rPh>
    <phoneticPr fontId="1"/>
  </si>
  <si>
    <t>申請日</t>
    <rPh sb="0" eb="2">
      <t>シンセイ</t>
    </rPh>
    <rPh sb="2" eb="3">
      <t>ヒ</t>
    </rPh>
    <phoneticPr fontId="1"/>
  </si>
  <si>
    <t>変更承認申請日</t>
    <rPh sb="0" eb="4">
      <t>ヘンコウショウニン</t>
    </rPh>
    <rPh sb="4" eb="7">
      <t>シンセイヒ</t>
    </rPh>
    <phoneticPr fontId="1"/>
  </si>
  <si>
    <t>中止（廃止）承認申請日</t>
    <rPh sb="0" eb="2">
      <t>チュウシ</t>
    </rPh>
    <rPh sb="3" eb="5">
      <t>ハイシ</t>
    </rPh>
    <rPh sb="6" eb="8">
      <t>ショウニン</t>
    </rPh>
    <rPh sb="8" eb="11">
      <t>シンセイヒ</t>
    </rPh>
    <phoneticPr fontId="1"/>
  </si>
  <si>
    <t>実績報告日</t>
    <rPh sb="0" eb="4">
      <t>ジッセキホウコク</t>
    </rPh>
    <rPh sb="4" eb="5">
      <t>ヒ</t>
    </rPh>
    <phoneticPr fontId="1"/>
  </si>
  <si>
    <t>精算払請求日</t>
    <rPh sb="0" eb="3">
      <t>セイサンハラ</t>
    </rPh>
    <rPh sb="3" eb="6">
      <t>セイキュウヒ</t>
    </rPh>
    <phoneticPr fontId="1"/>
  </si>
  <si>
    <t>以下事業者は記入不要</t>
    <rPh sb="0" eb="2">
      <t>イカ</t>
    </rPh>
    <rPh sb="2" eb="5">
      <t>ジギョウシャ</t>
    </rPh>
    <rPh sb="6" eb="8">
      <t>キニュウ</t>
    </rPh>
    <rPh sb="8" eb="10">
      <t>フヨウ</t>
    </rPh>
    <phoneticPr fontId="1"/>
  </si>
  <si>
    <t>２．申請額算出</t>
    <rPh sb="2" eb="5">
      <t>シンセイガク</t>
    </rPh>
    <rPh sb="5" eb="7">
      <t>サンシュツ</t>
    </rPh>
    <phoneticPr fontId="1"/>
  </si>
  <si>
    <t>事業所名</t>
    <rPh sb="0" eb="2">
      <t>ジギョウ</t>
    </rPh>
    <rPh sb="2" eb="3">
      <t>ショ</t>
    </rPh>
    <rPh sb="3" eb="4">
      <t>メイ</t>
    </rPh>
    <phoneticPr fontId="1"/>
  </si>
  <si>
    <t>申請金額　（円）</t>
    <rPh sb="0" eb="2">
      <t>シンセイ</t>
    </rPh>
    <rPh sb="2" eb="4">
      <t>キンガク</t>
    </rPh>
    <rPh sb="6" eb="7">
      <t>エン</t>
    </rPh>
    <phoneticPr fontId="1"/>
  </si>
  <si>
    <t>新規導入</t>
    <rPh sb="0" eb="2">
      <t>シンキ</t>
    </rPh>
    <rPh sb="2" eb="4">
      <t>ドウニュウ</t>
    </rPh>
    <phoneticPr fontId="1"/>
  </si>
  <si>
    <t>追加導入</t>
    <rPh sb="0" eb="2">
      <t>ツイカ</t>
    </rPh>
    <rPh sb="2" eb="4">
      <t>ドウニュウ</t>
    </rPh>
    <phoneticPr fontId="1"/>
  </si>
  <si>
    <t>申請金額合計（円）</t>
    <rPh sb="0" eb="2">
      <t>シンセイ</t>
    </rPh>
    <rPh sb="2" eb="4">
      <t>キンガク</t>
    </rPh>
    <rPh sb="4" eb="6">
      <t>ゴウケイ</t>
    </rPh>
    <rPh sb="7" eb="8">
      <t>エン</t>
    </rPh>
    <phoneticPr fontId="1"/>
  </si>
  <si>
    <t>経費所要額調について</t>
    <rPh sb="0" eb="2">
      <t>ケイヒ</t>
    </rPh>
    <rPh sb="2" eb="5">
      <t>ショヨウガク</t>
    </rPh>
    <rPh sb="5" eb="6">
      <t>シラ</t>
    </rPh>
    <phoneticPr fontId="1"/>
  </si>
  <si>
    <t>〇　申請は法人単位で申請すること。１法人１ブックで申請すること</t>
    <rPh sb="2" eb="4">
      <t>シンセイ</t>
    </rPh>
    <rPh sb="5" eb="9">
      <t>ホウジンタンイ</t>
    </rPh>
    <rPh sb="10" eb="12">
      <t>シンセイ</t>
    </rPh>
    <rPh sb="18" eb="20">
      <t>ホウジン</t>
    </rPh>
    <rPh sb="25" eb="27">
      <t>シンセイ</t>
    </rPh>
    <phoneticPr fontId="1"/>
  </si>
  <si>
    <t>〇　法人内に複数事業所がある場合は、１事業所につき１シートを用いて申請すること</t>
    <rPh sb="2" eb="5">
      <t>ホウジンナイ</t>
    </rPh>
    <rPh sb="6" eb="8">
      <t>フクスウ</t>
    </rPh>
    <rPh sb="8" eb="11">
      <t>ジギョウショ</t>
    </rPh>
    <rPh sb="14" eb="16">
      <t>バアイ</t>
    </rPh>
    <rPh sb="19" eb="22">
      <t>ジギョウショ</t>
    </rPh>
    <rPh sb="30" eb="31">
      <t>モチ</t>
    </rPh>
    <rPh sb="33" eb="35">
      <t>シンセイ</t>
    </rPh>
    <phoneticPr fontId="1"/>
  </si>
  <si>
    <t>〇　複数事業所で申請する場合は、既存のシートをコピーして様式を作成すること</t>
    <rPh sb="2" eb="4">
      <t>フクスウ</t>
    </rPh>
    <rPh sb="4" eb="7">
      <t>ジギョウショ</t>
    </rPh>
    <rPh sb="8" eb="10">
      <t>シンセイ</t>
    </rPh>
    <rPh sb="12" eb="14">
      <t>バアイ</t>
    </rPh>
    <rPh sb="16" eb="18">
      <t>キゾン</t>
    </rPh>
    <rPh sb="28" eb="30">
      <t>ヨウシキ</t>
    </rPh>
    <rPh sb="31" eb="33">
      <t>サクセイ</t>
    </rPh>
    <phoneticPr fontId="1"/>
  </si>
  <si>
    <t>〇　TAISコードがない場合のTAISコード欄を除き、提出時には黄色いセルがないことを確認すること</t>
    <rPh sb="12" eb="14">
      <t>バアイ</t>
    </rPh>
    <rPh sb="22" eb="23">
      <t>ラン</t>
    </rPh>
    <rPh sb="24" eb="25">
      <t>ノゾ</t>
    </rPh>
    <rPh sb="27" eb="30">
      <t>テイシュツジ</t>
    </rPh>
    <rPh sb="32" eb="34">
      <t>キイロ</t>
    </rPh>
    <rPh sb="43" eb="45">
      <t>カクニン</t>
    </rPh>
    <phoneticPr fontId="1"/>
  </si>
  <si>
    <t>〇　複数の事業所で申請をする場合、シートの名前は「別紙経費所要額調」の後に連番で半角数字を記入すること（例「別紙経費所要額調1」「別紙経費所要額調2」・・・「別紙経費所要額調10」）</t>
    <rPh sb="2" eb="4">
      <t>フクスウ</t>
    </rPh>
    <rPh sb="5" eb="8">
      <t>ジギョウショ</t>
    </rPh>
    <rPh sb="9" eb="11">
      <t>シンセイ</t>
    </rPh>
    <rPh sb="14" eb="16">
      <t>バアイ</t>
    </rPh>
    <rPh sb="21" eb="23">
      <t>ナマエ</t>
    </rPh>
    <rPh sb="25" eb="27">
      <t>ベッシ</t>
    </rPh>
    <rPh sb="27" eb="29">
      <t>ケイヒ</t>
    </rPh>
    <rPh sb="29" eb="32">
      <t>ショヨウガク</t>
    </rPh>
    <rPh sb="32" eb="33">
      <t>シラ</t>
    </rPh>
    <rPh sb="35" eb="36">
      <t>アト</t>
    </rPh>
    <rPh sb="37" eb="39">
      <t>レンバン</t>
    </rPh>
    <rPh sb="40" eb="42">
      <t>ハンカク</t>
    </rPh>
    <rPh sb="42" eb="44">
      <t>スウジ</t>
    </rPh>
    <rPh sb="45" eb="47">
      <t>キニュウ</t>
    </rPh>
    <rPh sb="52" eb="53">
      <t>レイ</t>
    </rPh>
    <rPh sb="54" eb="56">
      <t>ベッシ</t>
    </rPh>
    <rPh sb="56" eb="58">
      <t>ケイヒ</t>
    </rPh>
    <rPh sb="58" eb="61">
      <t>ショヨウガク</t>
    </rPh>
    <rPh sb="61" eb="62">
      <t>シラ</t>
    </rPh>
    <phoneticPr fontId="1"/>
  </si>
  <si>
    <t>別紙３（第１号様式関係）</t>
    <rPh sb="0" eb="2">
      <t>ベッシ</t>
    </rPh>
    <rPh sb="4" eb="5">
      <t>ダイ</t>
    </rPh>
    <rPh sb="6" eb="7">
      <t>ゴウ</t>
    </rPh>
    <rPh sb="7" eb="9">
      <t>ヨウシキ</t>
    </rPh>
    <rPh sb="9" eb="11">
      <t>カンケイ</t>
    </rPh>
    <phoneticPr fontId="1"/>
  </si>
  <si>
    <t>介護テクノロジー等（介護ソフト以外）</t>
    <rPh sb="0" eb="2">
      <t>カイゴ</t>
    </rPh>
    <rPh sb="8" eb="9">
      <t>ナド</t>
    </rPh>
    <rPh sb="15" eb="17">
      <t>イガイ</t>
    </rPh>
    <phoneticPr fontId="1"/>
  </si>
  <si>
    <t>補助事業者名</t>
    <rPh sb="5" eb="6">
      <t>メイ</t>
    </rPh>
    <phoneticPr fontId="1"/>
  </si>
  <si>
    <t>経費所要額調書</t>
    <rPh sb="0" eb="2">
      <t>ケイヒ</t>
    </rPh>
    <rPh sb="2" eb="4">
      <t>ショヨウ</t>
    </rPh>
    <rPh sb="4" eb="5">
      <t>ガク</t>
    </rPh>
    <rPh sb="5" eb="6">
      <t>シラ</t>
    </rPh>
    <rPh sb="6" eb="7">
      <t>ショ</t>
    </rPh>
    <phoneticPr fontId="1"/>
  </si>
  <si>
    <t>黄色のセルに入力してください。該当しない部分も０を入力してください。（セルに入力すると色が消えます）</t>
    <rPh sb="0" eb="2">
      <t>キイロ</t>
    </rPh>
    <rPh sb="6" eb="8">
      <t>ニュウリョク</t>
    </rPh>
    <rPh sb="15" eb="17">
      <t>ガイトウ</t>
    </rPh>
    <rPh sb="20" eb="22">
      <t>ブブン</t>
    </rPh>
    <rPh sb="25" eb="27">
      <t>ニュウリョク</t>
    </rPh>
    <rPh sb="38" eb="40">
      <t>ニュウリョク</t>
    </rPh>
    <rPh sb="43" eb="44">
      <t>イロ</t>
    </rPh>
    <rPh sb="45" eb="46">
      <t>キ</t>
    </rPh>
    <phoneticPr fontId="1"/>
  </si>
  <si>
    <t>区分</t>
    <rPh sb="0" eb="2">
      <t>クブン</t>
    </rPh>
    <phoneticPr fontId="1"/>
  </si>
  <si>
    <t>TAＩＳコード及び製品名
（ＴＡＩＳコードがない場合は製品名のみ記入）</t>
    <phoneticPr fontId="1"/>
  </si>
  <si>
    <t>台数等</t>
    <rPh sb="0" eb="2">
      <t>ダイスウ</t>
    </rPh>
    <rPh sb="2" eb="3">
      <t>ナド</t>
    </rPh>
    <phoneticPr fontId="1"/>
  </si>
  <si>
    <t>対象経費</t>
    <phoneticPr fontId="1"/>
  </si>
  <si>
    <t>補助基準額</t>
    <rPh sb="0" eb="2">
      <t>ホジョ</t>
    </rPh>
    <rPh sb="2" eb="5">
      <t>キジュンガク</t>
    </rPh>
    <phoneticPr fontId="1"/>
  </si>
  <si>
    <t>選定額</t>
    <rPh sb="0" eb="2">
      <t>センテイ</t>
    </rPh>
    <rPh sb="2" eb="3">
      <t>ガク</t>
    </rPh>
    <phoneticPr fontId="1"/>
  </si>
  <si>
    <t>補助申請額</t>
    <rPh sb="0" eb="5">
      <t>ホジョシンセイガク</t>
    </rPh>
    <phoneticPr fontId="1"/>
  </si>
  <si>
    <t>選定額計</t>
    <rPh sb="0" eb="3">
      <t>センテイガク</t>
    </rPh>
    <rPh sb="3" eb="4">
      <t>ケイ</t>
    </rPh>
    <phoneticPr fontId="1"/>
  </si>
  <si>
    <r>
      <t>合計額（</t>
    </r>
    <r>
      <rPr>
        <sz val="12"/>
        <color rgb="FFFF0000"/>
        <rFont val="HG丸ｺﾞｼｯｸM-PRO"/>
        <family val="3"/>
        <charset val="128"/>
      </rPr>
      <t>税抜き</t>
    </r>
    <r>
      <rPr>
        <sz val="12"/>
        <rFont val="HG丸ｺﾞｼｯｸM-PRO"/>
        <family val="3"/>
        <charset val="128"/>
      </rPr>
      <t>）</t>
    </r>
    <rPh sb="0" eb="3">
      <t>ゴウケイガク</t>
    </rPh>
    <rPh sb="4" eb="6">
      <t>ゼイヌ</t>
    </rPh>
    <phoneticPr fontId="1"/>
  </si>
  <si>
    <t>千円未満切捨</t>
    <rPh sb="0" eb="2">
      <t>センエン</t>
    </rPh>
    <rPh sb="2" eb="4">
      <t>ミマン</t>
    </rPh>
    <rPh sb="4" eb="5">
      <t>キ</t>
    </rPh>
    <rPh sb="5" eb="6">
      <t>ス</t>
    </rPh>
    <phoneticPr fontId="1"/>
  </si>
  <si>
    <t>a</t>
    <phoneticPr fontId="1"/>
  </si>
  <si>
    <t>b</t>
    <phoneticPr fontId="1"/>
  </si>
  <si>
    <t>c=b×3/4</t>
    <phoneticPr fontId="1"/>
  </si>
  <si>
    <t>d</t>
    <phoneticPr fontId="1"/>
  </si>
  <si>
    <t>e=min{c,d}</t>
    <phoneticPr fontId="1"/>
  </si>
  <si>
    <t>g</t>
    <phoneticPr fontId="1"/>
  </si>
  <si>
    <t>g=Σe</t>
    <phoneticPr fontId="1"/>
  </si>
  <si>
    <t>h=min{10,000,000,f}</t>
    <phoneticPr fontId="1"/>
  </si>
  <si>
    <t>介護テクノロジー等</t>
    <rPh sb="0" eb="2">
      <t>カイゴ</t>
    </rPh>
    <rPh sb="8" eb="9">
      <t>トウ</t>
    </rPh>
    <phoneticPr fontId="1"/>
  </si>
  <si>
    <t>（TAISコード）</t>
    <phoneticPr fontId="1"/>
  </si>
  <si>
    <t>-</t>
    <phoneticPr fontId="1"/>
  </si>
  <si>
    <t>台</t>
    <rPh sb="0" eb="1">
      <t>ダイ</t>
    </rPh>
    <phoneticPr fontId="1"/>
  </si>
  <si>
    <t>円</t>
    <rPh sb="0" eb="1">
      <t>エン</t>
    </rPh>
    <phoneticPr fontId="1"/>
  </si>
  <si>
    <t>（製品名）</t>
    <rPh sb="1" eb="4">
      <t>セイヒンメイ</t>
    </rPh>
    <phoneticPr fontId="1"/>
  </si>
  <si>
    <t>うち付帯経費（情報端末のみ）</t>
    <rPh sb="2" eb="6">
      <t>フタイケイヒ</t>
    </rPh>
    <rPh sb="7" eb="9">
      <t>ジョウホウ</t>
    </rPh>
    <rPh sb="9" eb="11">
      <t>タンマツ</t>
    </rPh>
    <phoneticPr fontId="1"/>
  </si>
  <si>
    <t>情報端末を除く</t>
    <rPh sb="0" eb="2">
      <t>ジョウホウ</t>
    </rPh>
    <rPh sb="2" eb="4">
      <t>タンマツ</t>
    </rPh>
    <rPh sb="5" eb="6">
      <t>ノゾ</t>
    </rPh>
    <phoneticPr fontId="1"/>
  </si>
  <si>
    <t>情報端末を除く額</t>
    <rPh sb="0" eb="2">
      <t>ジョウホウ</t>
    </rPh>
    <rPh sb="2" eb="4">
      <t>タンマツ</t>
    </rPh>
    <rPh sb="5" eb="6">
      <t>ノゾ</t>
    </rPh>
    <rPh sb="7" eb="8">
      <t>ガク</t>
    </rPh>
    <phoneticPr fontId="1"/>
  </si>
  <si>
    <t>導入目的（使用シーン）
（同じ区分の機器を導入予定の場合のみ記入すること）</t>
    <rPh sb="0" eb="2">
      <t>ドウニュウ</t>
    </rPh>
    <rPh sb="2" eb="4">
      <t>モクテキ</t>
    </rPh>
    <rPh sb="5" eb="7">
      <t>シヨウ</t>
    </rPh>
    <rPh sb="13" eb="14">
      <t>オナ</t>
    </rPh>
    <rPh sb="15" eb="17">
      <t>クブン</t>
    </rPh>
    <rPh sb="18" eb="20">
      <t>キキ</t>
    </rPh>
    <rPh sb="21" eb="23">
      <t>ドウニュウ</t>
    </rPh>
    <rPh sb="23" eb="25">
      <t>ヨテイ</t>
    </rPh>
    <rPh sb="26" eb="28">
      <t>バアイ</t>
    </rPh>
    <rPh sb="30" eb="32">
      <t>キニュウ</t>
    </rPh>
    <phoneticPr fontId="1"/>
  </si>
  <si>
    <t>合計</t>
    <rPh sb="0" eb="2">
      <t>ゴウケイ</t>
    </rPh>
    <phoneticPr fontId="1"/>
  </si>
  <si>
    <t>※　付帯経費（通信環境整備費用や介護テクノロジーの利用にともなって導入するPC、タブレット端末等）は、本体の対象経費に含めて記入してください。</t>
  </si>
  <si>
    <t>※　インカムは区分⑮その他都道府県が認めたものに含めてください。</t>
    <rPh sb="7" eb="9">
      <t>クブン</t>
    </rPh>
    <rPh sb="12" eb="13">
      <t>タ</t>
    </rPh>
    <rPh sb="13" eb="17">
      <t>トドウフケン</t>
    </rPh>
    <rPh sb="18" eb="19">
      <t>ミト</t>
    </rPh>
    <rPh sb="24" eb="25">
      <t>フク</t>
    </rPh>
    <phoneticPr fontId="1"/>
  </si>
  <si>
    <t>別紙４（第１号様式関係）</t>
    <rPh sb="0" eb="2">
      <t>ベッシ</t>
    </rPh>
    <rPh sb="4" eb="5">
      <t>ダイ</t>
    </rPh>
    <rPh sb="6" eb="7">
      <t>ゴウ</t>
    </rPh>
    <rPh sb="7" eb="9">
      <t>ヨウシキ</t>
    </rPh>
    <rPh sb="9" eb="11">
      <t>カンケイ</t>
    </rPh>
    <phoneticPr fontId="1"/>
  </si>
  <si>
    <t>介護テクノロジー等（介護ソフト）</t>
    <rPh sb="10" eb="12">
      <t>カイゴ</t>
    </rPh>
    <phoneticPr fontId="1"/>
  </si>
  <si>
    <t>補助事業者名</t>
    <phoneticPr fontId="1"/>
  </si>
  <si>
    <t>ソフトの使用権が与えられる職員数</t>
    <rPh sb="4" eb="6">
      <t>シヨウ</t>
    </rPh>
    <rPh sb="8" eb="9">
      <t>アタ</t>
    </rPh>
    <rPh sb="13" eb="16">
      <t>ショクインスウ</t>
    </rPh>
    <phoneticPr fontId="1"/>
  </si>
  <si>
    <r>
      <t>TAＩＳコード及び製品名
（ＴＡＩＳコードがない場合は</t>
    </r>
    <r>
      <rPr>
        <sz val="12"/>
        <color rgb="FFFF0000"/>
        <rFont val="HG丸ｺﾞｼｯｸM-PRO"/>
        <family val="3"/>
        <charset val="128"/>
      </rPr>
      <t>製品名のみ記入</t>
    </r>
    <r>
      <rPr>
        <sz val="12"/>
        <color theme="1"/>
        <rFont val="HG丸ｺﾞｼｯｸM-PRO"/>
        <family val="3"/>
        <charset val="128"/>
      </rPr>
      <t>）</t>
    </r>
    <rPh sb="7" eb="8">
      <t>オヨ</t>
    </rPh>
    <rPh sb="9" eb="12">
      <t>セイヒンメイ</t>
    </rPh>
    <rPh sb="24" eb="26">
      <t>バアイ</t>
    </rPh>
    <rPh sb="27" eb="30">
      <t>セイヒンメイ</t>
    </rPh>
    <rPh sb="32" eb="34">
      <t>キニュウ</t>
    </rPh>
    <phoneticPr fontId="1"/>
  </si>
  <si>
    <t>ケアプランデータ連携システム</t>
    <phoneticPr fontId="1"/>
  </si>
  <si>
    <t>千円未満切捨</t>
    <rPh sb="0" eb="2">
      <t>センエン</t>
    </rPh>
    <rPh sb="2" eb="4">
      <t>ミマン</t>
    </rPh>
    <rPh sb="4" eb="6">
      <t>キリス</t>
    </rPh>
    <phoneticPr fontId="1"/>
  </si>
  <si>
    <t>台数</t>
    <rPh sb="0" eb="2">
      <t>ダイスウ</t>
    </rPh>
    <phoneticPr fontId="1"/>
  </si>
  <si>
    <t>選定額</t>
    <rPh sb="0" eb="3">
      <t>センテイガク</t>
    </rPh>
    <phoneticPr fontId="1"/>
  </si>
  <si>
    <t>全体補助基準額</t>
    <rPh sb="0" eb="2">
      <t>ゼンタイ</t>
    </rPh>
    <rPh sb="2" eb="7">
      <t>ホジョキジュンガク</t>
    </rPh>
    <phoneticPr fontId="1"/>
  </si>
  <si>
    <r>
      <t>合計額（</t>
    </r>
    <r>
      <rPr>
        <sz val="12"/>
        <color rgb="FFFF0000"/>
        <rFont val="HG丸ｺﾞｼｯｸM-PRO"/>
        <family val="3"/>
        <charset val="128"/>
      </rPr>
      <t>税抜き</t>
    </r>
    <r>
      <rPr>
        <sz val="12"/>
        <rFont val="HG丸ｺﾞｼｯｸM-PRO"/>
        <family val="3"/>
        <charset val="128"/>
      </rPr>
      <t>）</t>
    </r>
    <phoneticPr fontId="1"/>
  </si>
  <si>
    <t>（fまたはgのいずれか低い方）</t>
    <rPh sb="11" eb="12">
      <t>ヒク</t>
    </rPh>
    <rPh sb="13" eb="14">
      <t>ホウ</t>
    </rPh>
    <phoneticPr fontId="1"/>
  </si>
  <si>
    <t>f=Σe</t>
    <phoneticPr fontId="1"/>
  </si>
  <si>
    <t>i=min{f,g}</t>
    <phoneticPr fontId="1"/>
  </si>
  <si>
    <t>介護ソフト　</t>
    <rPh sb="0" eb="2">
      <t>カイゴ</t>
    </rPh>
    <phoneticPr fontId="1"/>
  </si>
  <si>
    <t>ソフトの使用権が与えられる職員数※</t>
    <rPh sb="4" eb="6">
      <t>シヨウ</t>
    </rPh>
    <rPh sb="8" eb="9">
      <t>アタ</t>
    </rPh>
    <rPh sb="13" eb="16">
      <t>ショクインスウ</t>
    </rPh>
    <phoneticPr fontId="1"/>
  </si>
  <si>
    <t>１～１０人</t>
    <rPh sb="4" eb="5">
      <t>ニン</t>
    </rPh>
    <phoneticPr fontId="1"/>
  </si>
  <si>
    <t>種別</t>
    <rPh sb="0" eb="2">
      <t>シュベツ</t>
    </rPh>
    <phoneticPr fontId="1"/>
  </si>
  <si>
    <t>※うち付帯経費
（情報端末のみ）</t>
    <rPh sb="11" eb="13">
      <t>タンマツ</t>
    </rPh>
    <phoneticPr fontId="1"/>
  </si>
  <si>
    <t>３１人～</t>
    <rPh sb="2" eb="3">
      <t>ニン</t>
    </rPh>
    <phoneticPr fontId="1"/>
  </si>
  <si>
    <t>※　ライセンスを付与する職員数（原則常勤換算。）</t>
    <rPh sb="8" eb="10">
      <t>フヨ</t>
    </rPh>
    <rPh sb="12" eb="15">
      <t>ショクインスウ</t>
    </rPh>
    <rPh sb="16" eb="18">
      <t>ゲンソク</t>
    </rPh>
    <rPh sb="18" eb="22">
      <t>ジョウキンカンザン</t>
    </rPh>
    <phoneticPr fontId="1"/>
  </si>
  <si>
    <t>参考</t>
    <rPh sb="0" eb="2">
      <t>サンコウ</t>
    </rPh>
    <phoneticPr fontId="1"/>
  </si>
  <si>
    <t>介護記録ソフト機能調査結果掲載ソフト（R7.2.28時点）</t>
    <rPh sb="0" eb="2">
      <t>カイゴ</t>
    </rPh>
    <rPh sb="2" eb="4">
      <t>キロク</t>
    </rPh>
    <rPh sb="7" eb="9">
      <t>キノウ</t>
    </rPh>
    <rPh sb="9" eb="11">
      <t>チョウサ</t>
    </rPh>
    <rPh sb="11" eb="13">
      <t>ケッカ</t>
    </rPh>
    <rPh sb="13" eb="15">
      <t>ケイサイ</t>
    </rPh>
    <rPh sb="26" eb="28">
      <t>ジテン</t>
    </rPh>
    <phoneticPr fontId="1"/>
  </si>
  <si>
    <t>※TAISに掲載の機器はオレンジ着色</t>
    <rPh sb="6" eb="8">
      <t>ケイサイ</t>
    </rPh>
    <rPh sb="9" eb="11">
      <t>キキ</t>
    </rPh>
    <rPh sb="16" eb="18">
      <t>チャクショク</t>
    </rPh>
    <phoneticPr fontId="1"/>
  </si>
  <si>
    <t>会社名</t>
    <phoneticPr fontId="1"/>
  </si>
  <si>
    <t>ソフト名</t>
    <rPh sb="3" eb="4">
      <t>メイ</t>
    </rPh>
    <phoneticPr fontId="1"/>
  </si>
  <si>
    <t>TAISコード</t>
    <phoneticPr fontId="1"/>
  </si>
  <si>
    <t>株式会社ハローシステム</t>
    <rPh sb="0" eb="4">
      <t>カブシキガイシャ</t>
    </rPh>
    <phoneticPr fontId="1"/>
  </si>
  <si>
    <t>楽にネット</t>
    <rPh sb="0" eb="1">
      <t>ラク</t>
    </rPh>
    <phoneticPr fontId="1"/>
  </si>
  <si>
    <t>02191</t>
    <phoneticPr fontId="1"/>
  </si>
  <si>
    <t>000001</t>
    <phoneticPr fontId="1"/>
  </si>
  <si>
    <t>ファーストケア</t>
  </si>
  <si>
    <t>株式会社内田洋行</t>
  </si>
  <si>
    <t>絆Core 高齢者介護システム</t>
  </si>
  <si>
    <t>株式会社 ハイテックシステムズ</t>
  </si>
  <si>
    <t>福祉用具トータル管理システム ケアレンツ</t>
  </si>
  <si>
    <t>株式会社パシフィックシステム</t>
  </si>
  <si>
    <t>福祉システム／地域包括支援センターシステム</t>
  </si>
  <si>
    <t>株式会社フォーエヴァー</t>
  </si>
  <si>
    <t>ゆう！ケア</t>
  </si>
  <si>
    <t>清水システムサプライ株式会社</t>
  </si>
  <si>
    <t>介護保険トータルシステム「エース」 ケアマネエース</t>
    <rPh sb="0" eb="2">
      <t>カイゴ</t>
    </rPh>
    <phoneticPr fontId="1"/>
  </si>
  <si>
    <t>介護保険トータルシステム「エース」 介護エース</t>
  </si>
  <si>
    <t>株式会社インタートラスト</t>
  </si>
  <si>
    <t>まもる君クラウド</t>
    <phoneticPr fontId="1"/>
  </si>
  <si>
    <t>02183</t>
    <phoneticPr fontId="1"/>
  </si>
  <si>
    <t>有限会社ミッツコミュニケーションズ</t>
  </si>
  <si>
    <t>アシスト請求管理ソフト</t>
  </si>
  <si>
    <t>【ヘルパーアシスト】スケジュール管理ソフト</t>
  </si>
  <si>
    <t>株式会社アール・シー・エス</t>
  </si>
  <si>
    <t>福祉総合システムRelyⅢ</t>
  </si>
  <si>
    <t>SmartRely</t>
  </si>
  <si>
    <t>株式会社南日本情報処理センター</t>
  </si>
  <si>
    <t>介護トータルシステム『寿』</t>
  </si>
  <si>
    <t>富士通Japan 株式会社</t>
  </si>
  <si>
    <t>HOPE LifeMark-WINCARE シリーズ</t>
  </si>
  <si>
    <t>HOPE LifeMark-WINCARE Cloud シリーズ</t>
  </si>
  <si>
    <t>株式会社レゾナ</t>
  </si>
  <si>
    <t>i-MEDIC Plus</t>
  </si>
  <si>
    <t>株式会社ソフトウェア・サービス</t>
  </si>
  <si>
    <t>楓</t>
  </si>
  <si>
    <t>株式会社エス・エム・エス</t>
  </si>
  <si>
    <t>カイポケ</t>
  </si>
  <si>
    <t>日本医師会ORCA 管理機構株式会社</t>
  </si>
  <si>
    <t>WebQKAN クラウド版</t>
  </si>
  <si>
    <t>株式会社インフォ・テック</t>
  </si>
  <si>
    <t>介五郎（かいごろう）</t>
    <phoneticPr fontId="1"/>
  </si>
  <si>
    <t>株式会社ブレインサービス</t>
    <phoneticPr fontId="1"/>
  </si>
  <si>
    <t>地域包括支援センター運営システム</t>
  </si>
  <si>
    <t>株式会社ブレインサービス</t>
  </si>
  <si>
    <t>介護保険システム</t>
  </si>
  <si>
    <t>株式会社カナミックネットワーク</t>
  </si>
  <si>
    <t>カナミッククラウド</t>
  </si>
  <si>
    <t>株式会社ビーシステム</t>
  </si>
  <si>
    <t>02175</t>
    <phoneticPr fontId="1"/>
  </si>
  <si>
    <t>ニップクケアサービス株式会社</t>
  </si>
  <si>
    <t>介護報酬請求ソフト「楽すけ」</t>
  </si>
  <si>
    <t>株式会社ケアコネクトジャパン</t>
  </si>
  <si>
    <t>CAREKARTE</t>
  </si>
  <si>
    <t>02199</t>
    <phoneticPr fontId="1"/>
  </si>
  <si>
    <t>株式会社コンダクト</t>
  </si>
  <si>
    <t>介護保険システム Flowers NEXT</t>
  </si>
  <si>
    <t>南日本ソフトウェア株式会社</t>
  </si>
  <si>
    <t>福祉物語</t>
  </si>
  <si>
    <t>SOT システムコミュニティ株式会社</t>
  </si>
  <si>
    <t>地域包括ケアシステム「Attend」、「AttendMysa」</t>
  </si>
  <si>
    <t>プラスワンソリューションズ株式会社</t>
  </si>
  <si>
    <t>ナーシングネットプラスワン</t>
  </si>
  <si>
    <t>02196</t>
    <phoneticPr fontId="1"/>
  </si>
  <si>
    <t>株式会社EM システムズ</t>
  </si>
  <si>
    <t>すこやかサン</t>
    <phoneticPr fontId="1"/>
  </si>
  <si>
    <t>02176</t>
    <phoneticPr fontId="1"/>
  </si>
  <si>
    <t>MAPs for NURSING CARE</t>
  </si>
  <si>
    <t>株式会社 日立システムズ</t>
  </si>
  <si>
    <t>福祉の森</t>
  </si>
  <si>
    <t>プロテック株式会社</t>
  </si>
  <si>
    <t>SimWork 介護保険システム</t>
  </si>
  <si>
    <t>ワイズマンシステムSP</t>
  </si>
  <si>
    <t>別紙５（第１号様式関係）</t>
    <rPh sb="0" eb="2">
      <t>ベッシ</t>
    </rPh>
    <rPh sb="4" eb="5">
      <t>ダイ</t>
    </rPh>
    <rPh sb="6" eb="7">
      <t>ゴウ</t>
    </rPh>
    <rPh sb="7" eb="9">
      <t>ヨウシキ</t>
    </rPh>
    <rPh sb="9" eb="11">
      <t>カンケイ</t>
    </rPh>
    <phoneticPr fontId="1"/>
  </si>
  <si>
    <t>介護テクノロジー等（パッケージ型）</t>
    <rPh sb="15" eb="16">
      <t>ガタ</t>
    </rPh>
    <phoneticPr fontId="1"/>
  </si>
  <si>
    <t>　</t>
    <phoneticPr fontId="1"/>
  </si>
  <si>
    <t>事業所番号</t>
    <phoneticPr fontId="1"/>
  </si>
  <si>
    <t>対象経費</t>
    <rPh sb="0" eb="2">
      <t>タイショウ</t>
    </rPh>
    <rPh sb="2" eb="4">
      <t>ケイヒ</t>
    </rPh>
    <phoneticPr fontId="1"/>
  </si>
  <si>
    <t>補助基準額</t>
    <phoneticPr fontId="1"/>
  </si>
  <si>
    <t>選定額</t>
    <phoneticPr fontId="1"/>
  </si>
  <si>
    <t>補助申請額</t>
    <phoneticPr fontId="1"/>
  </si>
  <si>
    <r>
      <t>合計額（</t>
    </r>
    <r>
      <rPr>
        <sz val="12"/>
        <color rgb="FFFF0000"/>
        <rFont val="HG丸ｺﾞｼｯｸM-PRO"/>
        <family val="3"/>
        <charset val="128"/>
      </rPr>
      <t>税抜き</t>
    </r>
    <r>
      <rPr>
        <sz val="12"/>
        <rFont val="HG丸ｺﾞｼｯｸM-PRO"/>
        <family val="3"/>
        <charset val="128"/>
      </rPr>
      <t>）</t>
    </r>
    <rPh sb="0" eb="2">
      <t>ゴウケイ</t>
    </rPh>
    <rPh sb="2" eb="3">
      <t>ガク</t>
    </rPh>
    <rPh sb="4" eb="6">
      <t>ゼイヌ</t>
    </rPh>
    <phoneticPr fontId="1"/>
  </si>
  <si>
    <t>（千円未満切捨）</t>
    <rPh sb="1" eb="3">
      <t>センエン</t>
    </rPh>
    <rPh sb="3" eb="5">
      <t>ミマン</t>
    </rPh>
    <rPh sb="5" eb="6">
      <t>キ</t>
    </rPh>
    <rPh sb="6" eb="7">
      <t>ス</t>
    </rPh>
    <phoneticPr fontId="1"/>
  </si>
  <si>
    <t>c=b*3/4</t>
    <phoneticPr fontId="1"/>
  </si>
  <si>
    <t>g=min{f,10,000,000}</t>
    <phoneticPr fontId="1"/>
  </si>
  <si>
    <t>介護ソフト等</t>
    <phoneticPr fontId="1"/>
  </si>
  <si>
    <t>(製品名)</t>
    <rPh sb="1" eb="4">
      <t>セイヒンメイ</t>
    </rPh>
    <phoneticPr fontId="1"/>
  </si>
  <si>
    <t>うち付帯経費（情報端末のみ）</t>
    <rPh sb="9" eb="11">
      <t>タンマツ</t>
    </rPh>
    <phoneticPr fontId="1"/>
  </si>
  <si>
    <t>別紙６（第１号様式関係）</t>
    <rPh sb="0" eb="2">
      <t>ベッシ</t>
    </rPh>
    <rPh sb="4" eb="5">
      <t>ダイ</t>
    </rPh>
    <rPh sb="6" eb="7">
      <t>ゴウ</t>
    </rPh>
    <rPh sb="7" eb="9">
      <t>ヨウシキ</t>
    </rPh>
    <rPh sb="9" eb="11">
      <t>カンケイ</t>
    </rPh>
    <phoneticPr fontId="10"/>
  </si>
  <si>
    <t>代表者
氏名</t>
    <rPh sb="4" eb="6">
      <t>シメイ</t>
    </rPh>
    <phoneticPr fontId="10"/>
  </si>
  <si>
    <t>１　山口県介護テクノロジー定着支援事業補助金の交付申請に当たり、他の補助金を受　
　ける部分はないことを誓約します。</t>
    <phoneticPr fontId="1"/>
  </si>
  <si>
    <t>２　現に次の条件を満たしていること又は事業実績報告書を提出する日までに、次の条
　件を満たすことを誓約します。　　</t>
    <phoneticPr fontId="1"/>
  </si>
  <si>
    <t>（１）	事業所ごとに山口県介護テクノロジー定着支援事業補助金交付要綱（以下「要綱」という。）第７条（１）に掲げる研修を受講すること。</t>
    <rPh sb="46" eb="47">
      <t>ダイ</t>
    </rPh>
    <phoneticPr fontId="1"/>
  </si>
  <si>
    <t>（２）	要綱第７条（３）の①～⑯のサービス事業所等について、同条（３）の委員会を設置すること。</t>
    <phoneticPr fontId="1"/>
  </si>
  <si>
    <t>（３）	要綱第７条（４）①～㊹のサービス事業所等について、「ケアプランデータ連携システム」の利用を開始すること。</t>
    <phoneticPr fontId="1"/>
  </si>
  <si>
    <t>（４）	要綱第７条（６）に掲げる「SECURITY ACTION」の「★一つ星」又は「★★二つ星」のいずれかを宣言すること。</t>
    <rPh sb="13" eb="14">
      <t>カカ</t>
    </rPh>
    <phoneticPr fontId="1"/>
  </si>
  <si>
    <t>S</t>
    <phoneticPr fontId="1"/>
  </si>
  <si>
    <t>第２号様式（第９条関係）</t>
    <rPh sb="0" eb="1">
      <t>ダイ</t>
    </rPh>
    <rPh sb="2" eb="3">
      <t>ゴウ</t>
    </rPh>
    <rPh sb="3" eb="5">
      <t>ヨウシキ</t>
    </rPh>
    <rPh sb="6" eb="7">
      <t>ダイ</t>
    </rPh>
    <rPh sb="8" eb="9">
      <t>ジョウ</t>
    </rPh>
    <rPh sb="9" eb="11">
      <t>カンケイ</t>
    </rPh>
    <phoneticPr fontId="10"/>
  </si>
  <si>
    <t>令和７年度山口県介護テクノロジー定着支援事業変更承認申請書</t>
    <rPh sb="0" eb="2">
      <t>レイワ</t>
    </rPh>
    <phoneticPr fontId="1"/>
  </si>
  <si>
    <t>　　　　　　年 　月 　日付け　　　　　　　第　　　号で、補助金交付決定の通知があった標記事業を下記のとおり変更したいので、山口県補助金等交付規則第８条及び山口県介護テクノロジー定着支援事業補助金交付要綱第９条の規定により、その承認を申請します。　</t>
    <phoneticPr fontId="10"/>
  </si>
  <si>
    <t>１　変更する理由</t>
    <phoneticPr fontId="1"/>
  </si>
  <si>
    <t>２　業務改善計画書　別紙１のとおり</t>
    <phoneticPr fontId="1"/>
  </si>
  <si>
    <t>３　補助金交付変更額</t>
    <rPh sb="2" eb="5">
      <t>ホジョキン</t>
    </rPh>
    <rPh sb="5" eb="7">
      <t>コウフ</t>
    </rPh>
    <rPh sb="7" eb="9">
      <t>ヘンコウ</t>
    </rPh>
    <rPh sb="9" eb="10">
      <t>ガク</t>
    </rPh>
    <phoneticPr fontId="1"/>
  </si>
  <si>
    <t>既交付決定額　　　金　　　　　　　　円也</t>
    <phoneticPr fontId="1"/>
  </si>
  <si>
    <t>変更承認申請額　　金　　　　　　　　円也</t>
    <phoneticPr fontId="1"/>
  </si>
  <si>
    <t>差引増減額　　　　金　　　　　　　　円也</t>
    <phoneticPr fontId="1"/>
  </si>
  <si>
    <t>４　事業所別補助金所要額調書　別紙２のとおり</t>
    <rPh sb="2" eb="5">
      <t>ジギョウショ</t>
    </rPh>
    <rPh sb="5" eb="6">
      <t>ベツ</t>
    </rPh>
    <rPh sb="6" eb="9">
      <t>ホジョキン</t>
    </rPh>
    <rPh sb="9" eb="11">
      <t>ショヨウ</t>
    </rPh>
    <rPh sb="11" eb="12">
      <t>ガク</t>
    </rPh>
    <rPh sb="12" eb="14">
      <t>チョウショ</t>
    </rPh>
    <rPh sb="15" eb="17">
      <t>ベッシ</t>
    </rPh>
    <phoneticPr fontId="1"/>
  </si>
  <si>
    <t>５　経費所要額調書　別紙３～５のとおり　※別紙経費所要額調書</t>
    <rPh sb="2" eb="4">
      <t>ケイヒ</t>
    </rPh>
    <rPh sb="4" eb="7">
      <t>ショヨウガク</t>
    </rPh>
    <rPh sb="7" eb="9">
      <t>チョウショ</t>
    </rPh>
    <rPh sb="10" eb="12">
      <t>ベッシ</t>
    </rPh>
    <rPh sb="21" eb="28">
      <t>ベッシケイヒショヨウガク</t>
    </rPh>
    <rPh sb="28" eb="30">
      <t>チョウショ</t>
    </rPh>
    <phoneticPr fontId="10"/>
  </si>
  <si>
    <t>第３号様式（第10条関係）</t>
    <rPh sb="0" eb="1">
      <t>ダイ</t>
    </rPh>
    <rPh sb="2" eb="3">
      <t>ゴウ</t>
    </rPh>
    <rPh sb="3" eb="5">
      <t>ヨウシキ</t>
    </rPh>
    <rPh sb="6" eb="7">
      <t>ダイ</t>
    </rPh>
    <rPh sb="9" eb="10">
      <t>ジョウ</t>
    </rPh>
    <rPh sb="10" eb="12">
      <t>カンケイ</t>
    </rPh>
    <phoneticPr fontId="10"/>
  </si>
  <si>
    <t>令和７年度山口県介護テクノロジー定着支援事業中止（廃止）承認申請書</t>
    <rPh sb="0" eb="2">
      <t>レイワ</t>
    </rPh>
    <rPh sb="22" eb="24">
      <t>チュウシ</t>
    </rPh>
    <rPh sb="25" eb="27">
      <t>ハイシ</t>
    </rPh>
    <phoneticPr fontId="1"/>
  </si>
  <si>
    <t>　　　　　　年 　月 　日付け　　　　　　　第　　　号で、補助金交付決定の通知があった標記事業を中止（廃止）したいので、山口県補助金等交付規則第８条及び山口県介護テクノロジー定着支援事業補助金交付要綱第10条の規定により、その承認を申請します。　</t>
    <rPh sb="48" eb="50">
      <t>チュウシ</t>
    </rPh>
    <rPh sb="51" eb="53">
      <t>ハイシ</t>
    </rPh>
    <phoneticPr fontId="10"/>
  </si>
  <si>
    <t>１　事業の中止（廃止）の内容</t>
    <rPh sb="2" eb="4">
      <t>ジギョウ</t>
    </rPh>
    <rPh sb="5" eb="7">
      <t>チュウシ</t>
    </rPh>
    <rPh sb="8" eb="10">
      <t>ハイシ</t>
    </rPh>
    <rPh sb="12" eb="14">
      <t>ナイヨウ</t>
    </rPh>
    <phoneticPr fontId="1"/>
  </si>
  <si>
    <t>２　事業の中止（廃止）の理由</t>
    <rPh sb="2" eb="4">
      <t>ジギョウ</t>
    </rPh>
    <rPh sb="5" eb="7">
      <t>チュウシ</t>
    </rPh>
    <rPh sb="8" eb="10">
      <t>ハイシ</t>
    </rPh>
    <rPh sb="12" eb="14">
      <t>リユウ</t>
    </rPh>
    <phoneticPr fontId="1"/>
  </si>
  <si>
    <t>第４号様式（第11条関係）</t>
    <phoneticPr fontId="10"/>
  </si>
  <si>
    <t>令和７年度山口県介護テクノロジー定着支援事業補助金実績報告書</t>
    <rPh sb="0" eb="2">
      <t>レイワ</t>
    </rPh>
    <phoneticPr fontId="1"/>
  </si>
  <si>
    <t>　　　　　　年 　月 　日付け　　　　　　　第　　　号で、補助金交付決定の通知があった標記事業の実績について、山口県補助金等交付規則第11条及び山口県介護テクノロジー定着支援事業補助金交付要綱第11条の規定により、関係書類を添えて報告します。　</t>
    <rPh sb="48" eb="50">
      <t>ジッセキ</t>
    </rPh>
    <rPh sb="107" eb="109">
      <t>カンケイ</t>
    </rPh>
    <rPh sb="109" eb="111">
      <t>ショルイ</t>
    </rPh>
    <rPh sb="112" eb="113">
      <t>ソ</t>
    </rPh>
    <rPh sb="115" eb="117">
      <t>ホウコク</t>
    </rPh>
    <phoneticPr fontId="10"/>
  </si>
  <si>
    <t>１　事業精算額</t>
    <rPh sb="2" eb="4">
      <t>ジギョウ</t>
    </rPh>
    <rPh sb="4" eb="6">
      <t>セイサン</t>
    </rPh>
    <rPh sb="6" eb="7">
      <t>ガク</t>
    </rPh>
    <phoneticPr fontId="10"/>
  </si>
  <si>
    <t>２　業務改善報告書　別紙１のとおり</t>
    <rPh sb="2" eb="4">
      <t>ギョウム</t>
    </rPh>
    <rPh sb="4" eb="6">
      <t>カイゼン</t>
    </rPh>
    <rPh sb="6" eb="9">
      <t>ホウコクショ</t>
    </rPh>
    <rPh sb="10" eb="12">
      <t>ベッシ</t>
    </rPh>
    <phoneticPr fontId="1"/>
  </si>
  <si>
    <t>５　導入した機器等の納品書、領収書、（又は請求書）の写し</t>
    <rPh sb="2" eb="4">
      <t>ドウニュウ</t>
    </rPh>
    <rPh sb="6" eb="8">
      <t>キキ</t>
    </rPh>
    <rPh sb="8" eb="9">
      <t>トウ</t>
    </rPh>
    <rPh sb="10" eb="13">
      <t>ノウヒンショ</t>
    </rPh>
    <rPh sb="14" eb="16">
      <t>リョウシュウ</t>
    </rPh>
    <rPh sb="16" eb="17">
      <t>ショ</t>
    </rPh>
    <rPh sb="19" eb="20">
      <t>マタ</t>
    </rPh>
    <rPh sb="21" eb="24">
      <t>セイキュウショ</t>
    </rPh>
    <rPh sb="26" eb="27">
      <t>ウツ</t>
    </rPh>
    <phoneticPr fontId="1"/>
  </si>
  <si>
    <t>６　導入した機器の写真</t>
    <rPh sb="2" eb="4">
      <t>ドウニュウ</t>
    </rPh>
    <rPh sb="6" eb="8">
      <t>キキ</t>
    </rPh>
    <rPh sb="9" eb="11">
      <t>シャシン</t>
    </rPh>
    <phoneticPr fontId="1"/>
  </si>
  <si>
    <t>合計（円）</t>
    <rPh sb="0" eb="2">
      <t>ゴウケイ</t>
    </rPh>
    <rPh sb="3" eb="4">
      <t>エン</t>
    </rPh>
    <phoneticPr fontId="1"/>
  </si>
  <si>
    <t>別紙３（第４号様式関係）</t>
    <rPh sb="0" eb="2">
      <t>ベッシ</t>
    </rPh>
    <rPh sb="4" eb="5">
      <t>ダイ</t>
    </rPh>
    <rPh sb="6" eb="7">
      <t>ゴウ</t>
    </rPh>
    <rPh sb="7" eb="9">
      <t>ヨウシキ</t>
    </rPh>
    <rPh sb="9" eb="11">
      <t>カンケイ</t>
    </rPh>
    <phoneticPr fontId="1"/>
  </si>
  <si>
    <t>実績報告額調書</t>
    <rPh sb="0" eb="2">
      <t>ジッセキ</t>
    </rPh>
    <rPh sb="2" eb="4">
      <t>ホウコク</t>
    </rPh>
    <rPh sb="4" eb="5">
      <t>ガク</t>
    </rPh>
    <rPh sb="5" eb="6">
      <t>シラ</t>
    </rPh>
    <phoneticPr fontId="1"/>
  </si>
  <si>
    <t>別紙４（第４号様式関係）</t>
    <rPh sb="0" eb="2">
      <t>ベッシ</t>
    </rPh>
    <rPh sb="4" eb="5">
      <t>ダイ</t>
    </rPh>
    <rPh sb="6" eb="7">
      <t>ゴウ</t>
    </rPh>
    <rPh sb="7" eb="9">
      <t>ヨウシキ</t>
    </rPh>
    <rPh sb="9" eb="11">
      <t>カンケイ</t>
    </rPh>
    <phoneticPr fontId="1"/>
  </si>
  <si>
    <t>別紙５（第４号様式関係）</t>
    <rPh sb="0" eb="2">
      <t>ベッシ</t>
    </rPh>
    <rPh sb="4" eb="5">
      <t>ダイ</t>
    </rPh>
    <rPh sb="6" eb="7">
      <t>ゴウ</t>
    </rPh>
    <rPh sb="7" eb="9">
      <t>ヨウシキ</t>
    </rPh>
    <rPh sb="9" eb="11">
      <t>カンケイ</t>
    </rPh>
    <phoneticPr fontId="1"/>
  </si>
  <si>
    <t>実績報告額調書</t>
    <rPh sb="0" eb="5">
      <t>ジッセキホウコクガク</t>
    </rPh>
    <rPh sb="5" eb="6">
      <t>シラ</t>
    </rPh>
    <rPh sb="6" eb="7">
      <t>ショ</t>
    </rPh>
    <phoneticPr fontId="1"/>
  </si>
  <si>
    <t>第５号様式（第12条関係）</t>
    <rPh sb="0" eb="1">
      <t>ダイ</t>
    </rPh>
    <rPh sb="2" eb="3">
      <t>ゴウ</t>
    </rPh>
    <rPh sb="3" eb="5">
      <t>ヨウシキ</t>
    </rPh>
    <rPh sb="6" eb="7">
      <t>ダイ</t>
    </rPh>
    <rPh sb="9" eb="10">
      <t>ジョウ</t>
    </rPh>
    <rPh sb="10" eb="12">
      <t>カンケイ</t>
    </rPh>
    <phoneticPr fontId="10"/>
  </si>
  <si>
    <t>令和７年度山口県介護テクノロジー定着支援事業補助金精算払請求書</t>
    <rPh sb="0" eb="2">
      <t>レイワ</t>
    </rPh>
    <rPh sb="3" eb="5">
      <t>ネンド</t>
    </rPh>
    <phoneticPr fontId="1"/>
  </si>
  <si>
    <t>　　　　　　年 　月 　日付け　　　　　　　第　　　号で、補助金交付決定の通知があった標記補助金について、山口県介護テクノロジー定着支援事業補助金交付要綱第12条の規定により、下記のとおり請求します。</t>
    <rPh sb="45" eb="48">
      <t>ホジョキン</t>
    </rPh>
    <rPh sb="88" eb="90">
      <t>カキ</t>
    </rPh>
    <rPh sb="94" eb="96">
      <t>セイキュウ</t>
    </rPh>
    <phoneticPr fontId="10"/>
  </si>
  <si>
    <t>一金</t>
    <rPh sb="0" eb="1">
      <t>イチ</t>
    </rPh>
    <phoneticPr fontId="10"/>
  </si>
  <si>
    <t>円也</t>
    <rPh sb="0" eb="1">
      <t>エン</t>
    </rPh>
    <rPh sb="1" eb="2">
      <t>ナリ</t>
    </rPh>
    <phoneticPr fontId="10"/>
  </si>
  <si>
    <t>振込先</t>
    <rPh sb="0" eb="2">
      <t>フリコミ</t>
    </rPh>
    <rPh sb="2" eb="3">
      <t>サキ</t>
    </rPh>
    <phoneticPr fontId="1"/>
  </si>
  <si>
    <t>金融機関</t>
    <rPh sb="0" eb="2">
      <t>キンユウ</t>
    </rPh>
    <rPh sb="2" eb="4">
      <t>キカン</t>
    </rPh>
    <phoneticPr fontId="1"/>
  </si>
  <si>
    <t>　　　　　　　　　銀行　　　　　　　　　　　　　　支店
　　　　　　　　　信用金庫　　　　　　　　　　　　支所
　　　　　　　　　組合　　　　　　　　　　　　　　出張所</t>
    <rPh sb="9" eb="11">
      <t>ギンコウ</t>
    </rPh>
    <rPh sb="25" eb="27">
      <t>シテン</t>
    </rPh>
    <rPh sb="37" eb="39">
      <t>シンヨウ</t>
    </rPh>
    <rPh sb="39" eb="41">
      <t>キンコ</t>
    </rPh>
    <rPh sb="53" eb="55">
      <t>シショ</t>
    </rPh>
    <rPh sb="65" eb="67">
      <t>クミアイ</t>
    </rPh>
    <rPh sb="81" eb="84">
      <t>シュッチョウショ</t>
    </rPh>
    <phoneticPr fontId="1"/>
  </si>
  <si>
    <t>預金種類
及び
口座番号</t>
    <rPh sb="0" eb="2">
      <t>ヨキン</t>
    </rPh>
    <rPh sb="2" eb="4">
      <t>シュルイ</t>
    </rPh>
    <rPh sb="5" eb="6">
      <t>オヨ</t>
    </rPh>
    <rPh sb="8" eb="10">
      <t>コウザ</t>
    </rPh>
    <rPh sb="10" eb="12">
      <t>バンゴウ</t>
    </rPh>
    <phoneticPr fontId="1"/>
  </si>
  <si>
    <t>１　普通預金
　　　　　　　　　　No.
２　当座預金</t>
    <rPh sb="2" eb="4">
      <t>フツウ</t>
    </rPh>
    <rPh sb="4" eb="6">
      <t>ヨキン</t>
    </rPh>
    <rPh sb="23" eb="25">
      <t>トウザ</t>
    </rPh>
    <rPh sb="25" eb="27">
      <t>ヨキン</t>
    </rPh>
    <phoneticPr fontId="1"/>
  </si>
  <si>
    <t>フリガナ</t>
    <phoneticPr fontId="1"/>
  </si>
  <si>
    <t>口座名義人</t>
    <rPh sb="0" eb="2">
      <t>コウザ</t>
    </rPh>
    <rPh sb="2" eb="5">
      <t>メイギニン</t>
    </rPh>
    <phoneticPr fontId="1"/>
  </si>
  <si>
    <t>（担当者氏名）　</t>
  </si>
  <si>
    <t>（連絡先）</t>
    <rPh sb="1" eb="3">
      <t>レンラク</t>
    </rPh>
    <rPh sb="3" eb="4">
      <t>サキ</t>
    </rPh>
    <phoneticPr fontId="1"/>
  </si>
  <si>
    <t>都道府県</t>
    <rPh sb="0" eb="4">
      <t>トドウフケン</t>
    </rPh>
    <phoneticPr fontId="1"/>
  </si>
  <si>
    <t>取組</t>
    <rPh sb="0" eb="2">
      <t>トリクミ</t>
    </rPh>
    <phoneticPr fontId="1"/>
  </si>
  <si>
    <t>職員数</t>
    <rPh sb="0" eb="2">
      <t>ショクイン</t>
    </rPh>
    <rPh sb="2" eb="3">
      <t>スウ</t>
    </rPh>
    <phoneticPr fontId="1"/>
  </si>
  <si>
    <t>利用者数</t>
    <rPh sb="0" eb="3">
      <t>リヨウシャ</t>
    </rPh>
    <rPh sb="3" eb="4">
      <t>スウ</t>
    </rPh>
    <phoneticPr fontId="1"/>
  </si>
  <si>
    <t>ケアプー</t>
    <phoneticPr fontId="1"/>
  </si>
  <si>
    <t>セキュリティアクション</t>
    <phoneticPr fontId="1"/>
  </si>
  <si>
    <t>01北海道</t>
  </si>
  <si>
    <t>○</t>
    <phoneticPr fontId="1"/>
  </si>
  <si>
    <t>設置</t>
    <rPh sb="0" eb="2">
      <t>セッチ</t>
    </rPh>
    <phoneticPr fontId="1"/>
  </si>
  <si>
    <t>02青森県</t>
  </si>
  <si>
    <t>120_訪問入浴介護</t>
  </si>
  <si>
    <t>11～20名</t>
  </si>
  <si>
    <t>宣言していない</t>
    <rPh sb="0" eb="2">
      <t>センゲン</t>
    </rPh>
    <phoneticPr fontId="1"/>
  </si>
  <si>
    <t>利用申請を行っていない</t>
    <rPh sb="0" eb="2">
      <t>リヨウ</t>
    </rPh>
    <rPh sb="2" eb="4">
      <t>シンセイ</t>
    </rPh>
    <rPh sb="5" eb="6">
      <t>オコナ</t>
    </rPh>
    <phoneticPr fontId="1"/>
  </si>
  <si>
    <t>03岩手県</t>
  </si>
  <si>
    <t>130_訪問看護</t>
  </si>
  <si>
    <t>21～30名</t>
  </si>
  <si>
    <t>利用していない</t>
    <rPh sb="0" eb="2">
      <t>リヨウ</t>
    </rPh>
    <phoneticPr fontId="1"/>
  </si>
  <si>
    <t>講じている</t>
    <rPh sb="0" eb="1">
      <t>コウ</t>
    </rPh>
    <phoneticPr fontId="1"/>
  </si>
  <si>
    <t>04宮城県</t>
  </si>
  <si>
    <t>●</t>
    <phoneticPr fontId="1"/>
  </si>
  <si>
    <t>140_訪問リハビリテーション</t>
  </si>
  <si>
    <t>31名～</t>
    <phoneticPr fontId="1"/>
  </si>
  <si>
    <t>31～40名</t>
  </si>
  <si>
    <t>講じていない</t>
    <rPh sb="0" eb="1">
      <t>コウ</t>
    </rPh>
    <phoneticPr fontId="1"/>
  </si>
  <si>
    <t>05秋田県</t>
  </si>
  <si>
    <t>150_通所介護</t>
  </si>
  <si>
    <t>41～50名</t>
    <rPh sb="5" eb="6">
      <t>メイ</t>
    </rPh>
    <phoneticPr fontId="1"/>
  </si>
  <si>
    <t>周知している</t>
    <rPh sb="0" eb="2">
      <t>シュウチ</t>
    </rPh>
    <phoneticPr fontId="1"/>
  </si>
  <si>
    <t>１～５０</t>
    <phoneticPr fontId="1"/>
  </si>
  <si>
    <t>06山形県</t>
  </si>
  <si>
    <t>155_通所介護（療養通所介護）</t>
  </si>
  <si>
    <t>51～60名</t>
  </si>
  <si>
    <t>周知していない</t>
    <rPh sb="0" eb="2">
      <t>シュウチ</t>
    </rPh>
    <phoneticPr fontId="1"/>
  </si>
  <si>
    <t>５１～１００</t>
    <phoneticPr fontId="1"/>
  </si>
  <si>
    <t>07福島県</t>
  </si>
  <si>
    <t>160_通所リハビリテーション</t>
  </si>
  <si>
    <t>61名～70名</t>
  </si>
  <si>
    <t>１０１～１５０</t>
    <phoneticPr fontId="1"/>
  </si>
  <si>
    <t>08茨城県</t>
  </si>
  <si>
    <t>170_福祉用具貸与</t>
  </si>
  <si>
    <t>71名～80名</t>
  </si>
  <si>
    <t>１５１～２００</t>
    <phoneticPr fontId="1"/>
  </si>
  <si>
    <t>09栃木県</t>
  </si>
  <si>
    <t>210_短期入所生活介護</t>
    <phoneticPr fontId="1"/>
  </si>
  <si>
    <t>81名～90名</t>
  </si>
  <si>
    <t>５事業所以上とデータ連携を実施しない</t>
    <rPh sb="1" eb="4">
      <t>ジギョウショ</t>
    </rPh>
    <rPh sb="4" eb="6">
      <t>イジョウ</t>
    </rPh>
    <rPh sb="10" eb="12">
      <t>レンケイ</t>
    </rPh>
    <rPh sb="13" eb="15">
      <t>ジッシ</t>
    </rPh>
    <phoneticPr fontId="1"/>
  </si>
  <si>
    <t>２０１～２５０</t>
    <phoneticPr fontId="1"/>
  </si>
  <si>
    <t>10群馬県</t>
  </si>
  <si>
    <t>220_短期入所療養介護（介護老人保健施設）</t>
  </si>
  <si>
    <t>91名～100名</t>
  </si>
  <si>
    <t>２５１～３００</t>
    <phoneticPr fontId="1"/>
  </si>
  <si>
    <t>11埼玉県</t>
  </si>
  <si>
    <t>230_短期入所療養介護（介護療養型医療施設）</t>
  </si>
  <si>
    <t>101名～</t>
  </si>
  <si>
    <t>３０１～３５０</t>
    <phoneticPr fontId="1"/>
  </si>
  <si>
    <t>551_短期入所療養介護（介護医療院）</t>
  </si>
  <si>
    <t>３５１～４００</t>
    <phoneticPr fontId="1"/>
  </si>
  <si>
    <t>13東京都</t>
  </si>
  <si>
    <t>310_居宅療養管理指導</t>
    <rPh sb="4" eb="6">
      <t>キョタク</t>
    </rPh>
    <rPh sb="6" eb="8">
      <t>リョウヨウ</t>
    </rPh>
    <rPh sb="8" eb="10">
      <t>カンリ</t>
    </rPh>
    <rPh sb="10" eb="12">
      <t>シドウ</t>
    </rPh>
    <phoneticPr fontId="1"/>
  </si>
  <si>
    <t>４０１～４５０</t>
    <phoneticPr fontId="1"/>
  </si>
  <si>
    <t>14神奈川県</t>
  </si>
  <si>
    <t>320_認知症対応型共同生活介護</t>
    <phoneticPr fontId="1"/>
  </si>
  <si>
    <t>４５１～５００</t>
    <phoneticPr fontId="1"/>
  </si>
  <si>
    <t>15新潟県</t>
  </si>
  <si>
    <t>331_特定施設入居者生活介護（有料老人ホーム）</t>
  </si>
  <si>
    <t>５０１～</t>
    <phoneticPr fontId="1"/>
  </si>
  <si>
    <t>16富山県</t>
  </si>
  <si>
    <t>332_特定施設入居者生活介護（軽費老人ホーム）</t>
  </si>
  <si>
    <t>17石川県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</si>
  <si>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</si>
  <si>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18福井県</t>
  </si>
  <si>
    <t>334_特定施設入居者生活介護（サービス付き高齢者向け住宅）</t>
  </si>
  <si>
    <t>19山梨県</t>
  </si>
  <si>
    <t>335_特定施設入居者生活介護（有料老人ホーム・外部サービス利用型）</t>
  </si>
  <si>
    <t>20長野県</t>
  </si>
  <si>
    <t>336_特定施設入居者生活介護（軽費老人ホーム・外部サービス利用型）</t>
  </si>
  <si>
    <t>21岐阜県</t>
  </si>
  <si>
    <t>337_特定施設入居者生活介護（サービス付き高齢者向け住宅・外部サービス利用型）</t>
    <phoneticPr fontId="1"/>
  </si>
  <si>
    <t>22静岡県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</si>
  <si>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</si>
  <si>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23愛知県</t>
  </si>
  <si>
    <t>361_地域密着型特定施設入居者生活介護（有料老人ホーム）</t>
  </si>
  <si>
    <t>24三重県</t>
  </si>
  <si>
    <t>362_地域密着型特定施設入居者生活介護（軽費老人ホーム）</t>
    <phoneticPr fontId="1"/>
  </si>
  <si>
    <t>25滋賀県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</si>
  <si>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</si>
  <si>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26京都府</t>
  </si>
  <si>
    <t>364_地域密着型特定施設入居者生活介護（サービス付き高齢者向け住宅）</t>
  </si>
  <si>
    <t>27大阪府</t>
  </si>
  <si>
    <t>410_特定福祉用具販売</t>
  </si>
  <si>
    <t>28兵庫県</t>
  </si>
  <si>
    <t>430_居宅介護支援</t>
  </si>
  <si>
    <t>29奈良県</t>
  </si>
  <si>
    <t>460_介護予防支援</t>
    <rPh sb="6" eb="8">
      <t>ヨボウ</t>
    </rPh>
    <phoneticPr fontId="1"/>
  </si>
  <si>
    <t>30和歌山県</t>
  </si>
  <si>
    <t>510_介護老人福祉施設</t>
  </si>
  <si>
    <t>31鳥取県</t>
  </si>
  <si>
    <t>520_介護老人保健施設</t>
  </si>
  <si>
    <t>32島根県</t>
  </si>
  <si>
    <t>530_介護療養型医療施設</t>
  </si>
  <si>
    <t>33岡山県</t>
  </si>
  <si>
    <t>540_地域密着型介護老人福祉施設入居者生活介護</t>
  </si>
  <si>
    <t>34広島県</t>
  </si>
  <si>
    <t>550_介護医療院</t>
  </si>
  <si>
    <t>710_夜間対応型訪問介護</t>
  </si>
  <si>
    <t>36徳島県</t>
  </si>
  <si>
    <t>720_認知症対応型通所介護</t>
  </si>
  <si>
    <t>37香川県</t>
  </si>
  <si>
    <t>730_小規模多機能型居宅介護</t>
  </si>
  <si>
    <t>38愛媛県</t>
  </si>
  <si>
    <t>760_定期巡回・随時対応型訪問介護看護</t>
  </si>
  <si>
    <t>39高知県</t>
  </si>
  <si>
    <t>770_看護小規模多機能型居宅介護</t>
  </si>
  <si>
    <t>40福岡県</t>
  </si>
  <si>
    <t>780_地域密着型通所介護</t>
  </si>
  <si>
    <t>41佐賀県</t>
  </si>
  <si>
    <t>42長崎県</t>
  </si>
  <si>
    <t>43熊本県</t>
  </si>
  <si>
    <t>44大分県</t>
  </si>
  <si>
    <t>45宮崎県</t>
  </si>
  <si>
    <t>46鹿児島県</t>
  </si>
  <si>
    <t>47沖縄県</t>
  </si>
  <si>
    <t>ケアプランデータ連携システム</t>
    <rPh sb="8" eb="10">
      <t>レンケイ</t>
    </rPh>
    <phoneticPr fontId="1"/>
  </si>
  <si>
    <t>「★一つ星」又は「★★二つ星」のいずれかを宣言している</t>
  </si>
  <si>
    <t>その他厚労省が認めたシステム</t>
    <rPh sb="2" eb="3">
      <t>タ</t>
    </rPh>
    <rPh sb="3" eb="6">
      <t>コウロウショウ</t>
    </rPh>
    <rPh sb="7" eb="8">
      <t>ミト</t>
    </rPh>
    <phoneticPr fontId="1"/>
  </si>
  <si>
    <t>ｰ</t>
    <phoneticPr fontId="1"/>
  </si>
  <si>
    <t>居宅サービス計画書</t>
    <rPh sb="0" eb="2">
      <t>キョタク</t>
    </rPh>
    <rPh sb="6" eb="9">
      <t>ケイカクショ</t>
    </rPh>
    <phoneticPr fontId="1"/>
  </si>
  <si>
    <t>210_短期入所生活介護</t>
  </si>
  <si>
    <t>サービス利用票</t>
    <rPh sb="4" eb="6">
      <t>リヨウ</t>
    </rPh>
    <rPh sb="6" eb="7">
      <t>ヒョウ</t>
    </rPh>
    <phoneticPr fontId="1"/>
  </si>
  <si>
    <t>居宅サービス計画書とサービス利用票のどちらも</t>
    <rPh sb="0" eb="2">
      <t>キョタク</t>
    </rPh>
    <rPh sb="6" eb="9">
      <t>ケイカクショ</t>
    </rPh>
    <rPh sb="14" eb="16">
      <t>リヨウ</t>
    </rPh>
    <rPh sb="16" eb="17">
      <t>ヒョウ</t>
    </rPh>
    <phoneticPr fontId="1"/>
  </si>
  <si>
    <t>交付申請書＜第１号様式＞</t>
    <phoneticPr fontId="1"/>
  </si>
  <si>
    <t>　　　　</t>
    <phoneticPr fontId="1"/>
  </si>
  <si>
    <t>↓</t>
    <phoneticPr fontId="1"/>
  </si>
  <si>
    <t>誓約書＜別紙６＞</t>
    <phoneticPr fontId="1"/>
  </si>
  <si>
    <t>実績金額　（円）</t>
    <rPh sb="0" eb="2">
      <t>ジッセキ</t>
    </rPh>
    <rPh sb="2" eb="4">
      <t>キンガク</t>
    </rPh>
    <rPh sb="6" eb="7">
      <t>エン</t>
    </rPh>
    <phoneticPr fontId="1"/>
  </si>
  <si>
    <t>※他様式から自動転記されるため入力不要だが、内容については要確認</t>
    <rPh sb="1" eb="2">
      <t>ホカ</t>
    </rPh>
    <rPh sb="2" eb="4">
      <t>ヨウシキ</t>
    </rPh>
    <rPh sb="6" eb="8">
      <t>ジドウ</t>
    </rPh>
    <rPh sb="8" eb="10">
      <t>テンキ</t>
    </rPh>
    <rPh sb="15" eb="17">
      <t>ニュウリョク</t>
    </rPh>
    <rPh sb="17" eb="19">
      <t>フヨウ</t>
    </rPh>
    <rPh sb="22" eb="24">
      <t>ナイヨウ</t>
    </rPh>
    <rPh sb="29" eb="32">
      <t>ヨウカクニン</t>
    </rPh>
    <phoneticPr fontId="1"/>
  </si>
  <si>
    <t>下記黄色着色セルに入力してください。（セルに入力すると色が消えます）</t>
    <rPh sb="0" eb="2">
      <t>カキ</t>
    </rPh>
    <rPh sb="2" eb="4">
      <t>キイロ</t>
    </rPh>
    <rPh sb="4" eb="6">
      <t>チャクショク</t>
    </rPh>
    <rPh sb="9" eb="11">
      <t>ニュウリョク</t>
    </rPh>
    <rPh sb="22" eb="24">
      <t>ニュウリョク</t>
    </rPh>
    <rPh sb="27" eb="28">
      <t>イロ</t>
    </rPh>
    <rPh sb="29" eb="30">
      <t>キ</t>
    </rPh>
    <phoneticPr fontId="1"/>
  </si>
  <si>
    <t>別紙２（第４号様式関係）</t>
    <rPh sb="0" eb="2">
      <t>ベッシ</t>
    </rPh>
    <rPh sb="4" eb="5">
      <t>ダイ</t>
    </rPh>
    <rPh sb="6" eb="7">
      <t>ゴウ</t>
    </rPh>
    <rPh sb="7" eb="9">
      <t>ヨウシキ</t>
    </rPh>
    <rPh sb="9" eb="11">
      <t>カンケイ</t>
    </rPh>
    <phoneticPr fontId="1"/>
  </si>
  <si>
    <t>980_養護老人ホーム</t>
    <phoneticPr fontId="1"/>
  </si>
  <si>
    <t>990_軽費老人ホーム</t>
    <phoneticPr fontId="1"/>
  </si>
  <si>
    <t>620_介護予防訪問入浴介護 </t>
    <phoneticPr fontId="1"/>
  </si>
  <si>
    <t>630_介護予防訪問看護 </t>
    <phoneticPr fontId="1"/>
  </si>
  <si>
    <t>640_介護予防訪問リハビリテーション </t>
    <phoneticPr fontId="1"/>
  </si>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</sst>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Red]\-#,##0\ "/>
    <numFmt numFmtId="179" formatCode="[$-411]ggge&quot;年&quot;m&quot;月&quot;d&quot;日&quot;;@"/>
  </numFmts>
  <fonts count="76">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b/>
      <sz val="12"/>
      <color theme="1"/>
      <name val="ＭＳ Ｐゴシック"/>
      <family val="3"/>
      <charset val="128"/>
    </font>
    <font>
      <sz val="12"/>
      <color theme="1"/>
      <name val="ＭＳ Ｐゴシック"/>
      <family val="3"/>
      <charset val="128"/>
    </font>
    <font>
      <b/>
      <sz val="12"/>
      <color theme="0"/>
      <name val="ＭＳ Ｐゴシック"/>
      <family val="3"/>
      <charset val="128"/>
    </font>
    <font>
      <sz val="12"/>
      <name val="ＭＳ Ｐゴシック"/>
      <family val="3"/>
      <charset val="128"/>
    </font>
    <font>
      <sz val="12"/>
      <color rgb="FFFF0000"/>
      <name val="ＭＳ Ｐゴシック"/>
      <family val="3"/>
      <charset val="128"/>
    </font>
    <font>
      <sz val="10"/>
      <color rgb="FF000000"/>
      <name val="Times New Roman"/>
      <family val="1"/>
    </font>
    <font>
      <sz val="6"/>
      <name val="ＭＳ Ｐゴシック"/>
      <family val="3"/>
      <charset val="128"/>
    </font>
    <font>
      <sz val="10"/>
      <name val="游ゴシック"/>
      <family val="3"/>
      <charset val="128"/>
      <scheme val="minor"/>
    </font>
    <font>
      <b/>
      <sz val="10"/>
      <name val="游ゴシック"/>
      <family val="3"/>
      <charset val="128"/>
      <scheme val="minor"/>
    </font>
    <font>
      <b/>
      <sz val="10"/>
      <color theme="1"/>
      <name val="ＭＳ Ｐゴシック"/>
      <family val="3"/>
      <charset val="128"/>
    </font>
    <font>
      <sz val="10"/>
      <color theme="1"/>
      <name val="ＭＳ Ｐゴシック"/>
      <family val="3"/>
      <charset val="128"/>
    </font>
    <font>
      <b/>
      <sz val="16"/>
      <color theme="1"/>
      <name val="ＭＳ Ｐゴシック"/>
      <family val="3"/>
      <charset val="128"/>
    </font>
    <font>
      <sz val="10"/>
      <name val="ＭＳ Ｐゴシック"/>
      <family val="3"/>
      <charset val="128"/>
    </font>
    <font>
      <b/>
      <sz val="15"/>
      <color theme="1"/>
      <name val="ＭＳ Ｐゴシック"/>
      <family val="3"/>
      <charset val="128"/>
    </font>
    <font>
      <b/>
      <sz val="16"/>
      <color rgb="FFFF0000"/>
      <name val="ＭＳ Ｐゴシック"/>
      <family val="3"/>
      <charset val="128"/>
    </font>
    <font>
      <b/>
      <sz val="11"/>
      <color rgb="FFFF0000"/>
      <name val="ＭＳ Ｐゴシック"/>
      <family val="3"/>
      <charset val="128"/>
    </font>
    <font>
      <sz val="11"/>
      <color theme="1"/>
      <name val="游ゴシック"/>
      <family val="2"/>
      <charset val="128"/>
      <scheme val="minor"/>
    </font>
    <font>
      <b/>
      <sz val="16"/>
      <color theme="1"/>
      <name val="游ゴシック"/>
      <family val="3"/>
      <charset val="128"/>
      <scheme val="minor"/>
    </font>
    <font>
      <sz val="14"/>
      <color theme="1"/>
      <name val="游ゴシック"/>
      <family val="3"/>
      <charset val="128"/>
      <scheme val="minor"/>
    </font>
    <font>
      <sz val="14"/>
      <name val="游ゴシック"/>
      <family val="3"/>
      <charset val="128"/>
      <scheme val="minor"/>
    </font>
    <font>
      <b/>
      <sz val="14"/>
      <color theme="1"/>
      <name val="游ゴシック"/>
      <family val="3"/>
      <charset val="128"/>
      <scheme val="minor"/>
    </font>
    <font>
      <sz val="14"/>
      <color theme="1"/>
      <name val="游ゴシック"/>
      <family val="2"/>
      <charset val="128"/>
      <scheme val="minor"/>
    </font>
    <font>
      <sz val="12"/>
      <color theme="1"/>
      <name val="HG丸ｺﾞｼｯｸM-PRO"/>
      <family val="3"/>
      <charset val="128"/>
    </font>
    <font>
      <sz val="14"/>
      <color theme="1"/>
      <name val="HG丸ｺﾞｼｯｸM-PRO"/>
      <family val="3"/>
      <charset val="128"/>
    </font>
    <font>
      <sz val="12"/>
      <name val="HG丸ｺﾞｼｯｸM-PRO"/>
      <family val="3"/>
      <charset val="128"/>
    </font>
    <font>
      <sz val="12"/>
      <color theme="0"/>
      <name val="HG丸ｺﾞｼｯｸM-PRO"/>
      <family val="3"/>
      <charset val="128"/>
    </font>
    <font>
      <sz val="11"/>
      <color theme="1"/>
      <name val="HG丸ｺﾞｼｯｸM-PRO"/>
      <family val="3"/>
      <charset val="128"/>
    </font>
    <font>
      <sz val="11"/>
      <color theme="0"/>
      <name val="游ゴシック"/>
      <family val="3"/>
      <charset val="128"/>
      <scheme val="minor"/>
    </font>
    <font>
      <sz val="16"/>
      <color theme="0"/>
      <name val="游ゴシック"/>
      <family val="3"/>
      <charset val="128"/>
      <scheme val="minor"/>
    </font>
    <font>
      <sz val="16"/>
      <color theme="1"/>
      <name val="游ゴシック"/>
      <family val="2"/>
      <charset val="128"/>
      <scheme val="minor"/>
    </font>
    <font>
      <b/>
      <sz val="12"/>
      <color theme="1"/>
      <name val="游ゴシック"/>
      <family val="3"/>
      <charset val="128"/>
      <scheme val="minor"/>
    </font>
    <font>
      <sz val="11"/>
      <color theme="1"/>
      <name val="游ゴシック"/>
      <family val="3"/>
      <charset val="128"/>
      <scheme val="minor"/>
    </font>
    <font>
      <sz val="12"/>
      <color rgb="FFFF0000"/>
      <name val="HG丸ｺﾞｼｯｸM-PRO"/>
      <family val="3"/>
      <charset val="128"/>
    </font>
    <font>
      <b/>
      <sz val="9"/>
      <color indexed="81"/>
      <name val="MS P ゴシック"/>
      <family val="3"/>
      <charset val="128"/>
    </font>
    <font>
      <sz val="11"/>
      <name val="ＭＳ Ｐゴシック"/>
      <family val="3"/>
      <charset val="128"/>
    </font>
    <font>
      <b/>
      <sz val="12"/>
      <color rgb="FFFF0000"/>
      <name val="ＭＳ Ｐゴシック"/>
      <family val="3"/>
      <charset val="128"/>
    </font>
    <font>
      <sz val="9"/>
      <color theme="1"/>
      <name val="HG丸ｺﾞｼｯｸM-PRO"/>
      <family val="3"/>
      <charset val="128"/>
    </font>
    <font>
      <sz val="6"/>
      <color theme="1"/>
      <name val="HG丸ｺﾞｼｯｸM-PRO"/>
      <family val="3"/>
      <charset val="128"/>
    </font>
    <font>
      <sz val="11"/>
      <color rgb="FFFF0000"/>
      <name val="ＭＳ Ｐゴシック"/>
      <family val="3"/>
      <charset val="128"/>
    </font>
    <font>
      <sz val="11"/>
      <name val="游ゴシック"/>
      <family val="2"/>
      <charset val="128"/>
      <scheme val="minor"/>
    </font>
    <font>
      <sz val="9"/>
      <color indexed="81"/>
      <name val="MS P ゴシック"/>
      <family val="3"/>
      <charset val="128"/>
    </font>
    <font>
      <b/>
      <sz val="18"/>
      <color rgb="FFFF0000"/>
      <name val="游ゴシック"/>
      <family val="3"/>
      <charset val="128"/>
      <scheme val="minor"/>
    </font>
    <font>
      <sz val="8"/>
      <color theme="1"/>
      <name val="HG丸ｺﾞｼｯｸM-PRO"/>
      <family val="3"/>
      <charset val="128"/>
    </font>
    <font>
      <sz val="22"/>
      <color rgb="FFFF0000"/>
      <name val="HG丸ｺﾞｼｯｸM-PRO"/>
      <family val="3"/>
      <charset val="128"/>
    </font>
    <font>
      <b/>
      <sz val="16"/>
      <color rgb="FFFF0000"/>
      <name val="HG丸ｺﾞｼｯｸM-PRO"/>
      <family val="3"/>
      <charset val="128"/>
    </font>
    <font>
      <sz val="10"/>
      <color theme="1"/>
      <name val="HG丸ｺﾞｼｯｸM-PRO"/>
      <family val="3"/>
      <charset val="128"/>
    </font>
    <font>
      <u/>
      <sz val="11"/>
      <color theme="10"/>
      <name val="游ゴシック"/>
      <family val="2"/>
      <charset val="128"/>
      <scheme val="minor"/>
    </font>
    <font>
      <b/>
      <u/>
      <sz val="20"/>
      <color rgb="FFFF0000"/>
      <name val="游ゴシック"/>
      <family val="3"/>
      <charset val="128"/>
      <scheme val="minor"/>
    </font>
    <font>
      <b/>
      <u/>
      <sz val="11"/>
      <color theme="1"/>
      <name val="游ゴシック"/>
      <family val="3"/>
      <charset val="128"/>
      <scheme val="minor"/>
    </font>
    <font>
      <b/>
      <sz val="14"/>
      <name val="游ゴシック"/>
      <family val="3"/>
      <charset val="128"/>
      <scheme val="minor"/>
    </font>
    <font>
      <b/>
      <u/>
      <sz val="14"/>
      <color theme="1"/>
      <name val="游ゴシック"/>
      <family val="3"/>
      <charset val="128"/>
      <scheme val="minor"/>
    </font>
    <font>
      <sz val="10"/>
      <color theme="10"/>
      <name val="游ゴシック"/>
      <family val="2"/>
      <charset val="128"/>
      <scheme val="minor"/>
    </font>
    <font>
      <b/>
      <sz val="14"/>
      <color theme="1"/>
      <name val="HG丸ｺﾞｼｯｸM-PRO"/>
      <family val="3"/>
      <charset val="128"/>
    </font>
    <font>
      <sz val="14"/>
      <name val="ＭＳ 明朝"/>
      <family val="1"/>
      <charset val="128"/>
    </font>
    <font>
      <sz val="14"/>
      <color theme="1"/>
      <name val="ＭＳ 明朝"/>
      <family val="1"/>
      <charset val="128"/>
    </font>
    <font>
      <sz val="11"/>
      <name val="ＭＳ 明朝"/>
      <family val="1"/>
      <charset val="128"/>
    </font>
    <font>
      <sz val="14"/>
      <color rgb="FFFF0000"/>
      <name val="ＭＳ 明朝"/>
      <family val="1"/>
      <charset val="128"/>
    </font>
    <font>
      <sz val="6"/>
      <name val="HG丸ｺﾞｼｯｸM-PRO"/>
      <family val="3"/>
      <charset val="128"/>
    </font>
    <font>
      <sz val="9"/>
      <name val="HG丸ｺﾞｼｯｸM-PRO"/>
      <family val="3"/>
      <charset val="128"/>
    </font>
    <font>
      <sz val="10"/>
      <name val="HG丸ｺﾞｼｯｸM-PRO"/>
      <family val="3"/>
      <charset val="128"/>
    </font>
    <font>
      <u/>
      <sz val="14"/>
      <name val="ＭＳ 明朝"/>
      <family val="1"/>
      <charset val="128"/>
    </font>
    <font>
      <u/>
      <sz val="14"/>
      <color theme="1"/>
      <name val="游ゴシック"/>
      <family val="2"/>
      <charset val="128"/>
      <scheme val="minor"/>
    </font>
    <font>
      <sz val="12"/>
      <color theme="1"/>
      <name val="ＭＳ 明朝"/>
      <family val="1"/>
      <charset val="128"/>
    </font>
    <font>
      <sz val="10.5"/>
      <color theme="1"/>
      <name val="ＭＳ 明朝"/>
      <family val="1"/>
      <charset val="128"/>
    </font>
    <font>
      <b/>
      <sz val="14"/>
      <color rgb="FFFF0000"/>
      <name val="游ゴシック"/>
      <family val="3"/>
      <charset val="128"/>
      <scheme val="minor"/>
    </font>
    <font>
      <b/>
      <u/>
      <sz val="14"/>
      <name val="游ゴシック"/>
      <family val="3"/>
      <charset val="128"/>
      <scheme val="minor"/>
    </font>
    <font>
      <sz val="12"/>
      <color theme="10"/>
      <name val="游ゴシック"/>
      <family val="2"/>
      <charset val="128"/>
      <scheme val="minor"/>
    </font>
    <font>
      <b/>
      <sz val="20"/>
      <color rgb="FF0070C0"/>
      <name val="游ゴシック"/>
      <family val="3"/>
      <charset val="128"/>
      <scheme val="minor"/>
    </font>
    <font>
      <sz val="12"/>
      <color theme="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8"/>
      <color theme="1"/>
      <name val="HG丸ｺﾞｼｯｸM-PRO"/>
      <family val="3"/>
      <charset val="128"/>
    </font>
  </fonts>
  <fills count="14">
    <fill>
      <patternFill patternType="none"/>
    </fill>
    <fill>
      <patternFill patternType="gray125"/>
    </fill>
    <fill>
      <patternFill patternType="solid">
        <fgColor theme="8" tint="0.79998168889431442"/>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bottom/>
      <diagonal/>
    </border>
  </borders>
  <cellStyleXfs count="5">
    <xf numFmtId="0" fontId="0" fillId="0" borderId="0">
      <alignment vertical="center"/>
    </xf>
    <xf numFmtId="0" fontId="9" fillId="0" borderId="0"/>
    <xf numFmtId="38" fontId="20" fillId="0" borderId="0" applyFont="0" applyFill="0" applyBorder="0" applyAlignment="0" applyProtection="0">
      <alignment vertical="center"/>
    </xf>
    <xf numFmtId="0" fontId="20" fillId="0" borderId="0">
      <alignment vertical="center"/>
    </xf>
    <xf numFmtId="0" fontId="50" fillId="0" borderId="0" applyNumberFormat="0" applyFill="0" applyBorder="0" applyAlignment="0" applyProtection="0">
      <alignment vertical="center"/>
    </xf>
  </cellStyleXfs>
  <cellXfs count="599">
    <xf numFmtId="0" fontId="0" fillId="0" borderId="0" xfId="0">
      <alignment vertical="center"/>
    </xf>
    <xf numFmtId="0" fontId="2" fillId="0" borderId="0" xfId="0" applyFont="1">
      <alignment vertical="center"/>
    </xf>
    <xf numFmtId="0" fontId="0" fillId="0" borderId="0" xfId="0" applyAlignment="1">
      <alignment horizontal="left" vertical="top"/>
    </xf>
    <xf numFmtId="0" fontId="5" fillId="0" borderId="0" xfId="0" applyFont="1">
      <alignment vertical="center"/>
    </xf>
    <xf numFmtId="0" fontId="7" fillId="0" borderId="1" xfId="0" applyFont="1" applyBorder="1">
      <alignment vertical="center"/>
    </xf>
    <xf numFmtId="0" fontId="5" fillId="0" borderId="1" xfId="0" applyFont="1" applyBorder="1">
      <alignment vertical="center"/>
    </xf>
    <xf numFmtId="0" fontId="5" fillId="0" borderId="5" xfId="0" applyFont="1" applyBorder="1" applyAlignment="1">
      <alignment vertical="center" wrapText="1"/>
    </xf>
    <xf numFmtId="0" fontId="5" fillId="0" borderId="0" xfId="0" applyFont="1" applyAlignment="1">
      <alignment vertical="center" wrapText="1"/>
    </xf>
    <xf numFmtId="0" fontId="5" fillId="0" borderId="4" xfId="0" applyFont="1" applyBorder="1">
      <alignment vertical="center"/>
    </xf>
    <xf numFmtId="0" fontId="5" fillId="0" borderId="7" xfId="0" applyFont="1" applyBorder="1">
      <alignment vertical="center"/>
    </xf>
    <xf numFmtId="0" fontId="7" fillId="0" borderId="0" xfId="0" applyFont="1">
      <alignment vertical="center"/>
    </xf>
    <xf numFmtId="0" fontId="7" fillId="0" borderId="4" xfId="0" applyFont="1" applyBorder="1">
      <alignment vertical="center"/>
    </xf>
    <xf numFmtId="0" fontId="7" fillId="0" borderId="5" xfId="0" applyFont="1" applyBorder="1" applyAlignment="1">
      <alignment horizontal="right" vertical="center" wrapText="1"/>
    </xf>
    <xf numFmtId="0" fontId="7" fillId="0" borderId="5" xfId="0" applyFont="1" applyBorder="1" applyAlignment="1">
      <alignment vertical="center" wrapText="1"/>
    </xf>
    <xf numFmtId="0" fontId="7" fillId="6" borderId="2" xfId="0" applyFont="1" applyFill="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vertical="center" wrapText="1"/>
    </xf>
    <xf numFmtId="0" fontId="7"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0" borderId="0" xfId="0" applyFont="1" applyAlignment="1">
      <alignment horizontal="center" vertical="center"/>
    </xf>
    <xf numFmtId="0" fontId="8" fillId="7"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0" borderId="0" xfId="0" applyFont="1" applyAlignment="1">
      <alignment horizontal="center" vertical="center"/>
    </xf>
    <xf numFmtId="0" fontId="7" fillId="0" borderId="2" xfId="0" applyFont="1" applyBorder="1" applyAlignment="1">
      <alignment vertical="center" wrapText="1"/>
    </xf>
    <xf numFmtId="0" fontId="5" fillId="0" borderId="1" xfId="0" quotePrefix="1" applyFont="1" applyBorder="1">
      <alignment vertical="center"/>
    </xf>
    <xf numFmtId="0" fontId="4" fillId="0" borderId="0" xfId="0" applyFont="1">
      <alignment vertical="center"/>
    </xf>
    <xf numFmtId="0" fontId="5" fillId="4" borderId="0" xfId="0" applyFont="1" applyFill="1">
      <alignment vertical="center"/>
    </xf>
    <xf numFmtId="0" fontId="6" fillId="3" borderId="3" xfId="0" applyFont="1" applyFill="1" applyBorder="1" applyAlignment="1">
      <alignment horizontal="left" vertical="center"/>
    </xf>
    <xf numFmtId="0" fontId="11" fillId="7" borderId="0" xfId="1" applyFont="1" applyFill="1" applyAlignment="1">
      <alignment vertical="center"/>
    </xf>
    <xf numFmtId="0" fontId="12" fillId="0" borderId="0" xfId="1" applyFont="1" applyAlignment="1">
      <alignment vertical="center"/>
    </xf>
    <xf numFmtId="0" fontId="13" fillId="0" borderId="0" xfId="0" applyFont="1">
      <alignment vertical="center"/>
    </xf>
    <xf numFmtId="0" fontId="14" fillId="0" borderId="0" xfId="0" applyFont="1">
      <alignment vertical="center"/>
    </xf>
    <xf numFmtId="176" fontId="11" fillId="5" borderId="0" xfId="1" applyNumberFormat="1" applyFont="1" applyFill="1" applyAlignment="1">
      <alignment horizontal="right" vertical="center"/>
    </xf>
    <xf numFmtId="0" fontId="11" fillId="2" borderId="0" xfId="1" applyFont="1" applyFill="1" applyAlignment="1">
      <alignment vertical="center"/>
    </xf>
    <xf numFmtId="0" fontId="15" fillId="0" borderId="0" xfId="0" applyFont="1">
      <alignment vertical="center"/>
    </xf>
    <xf numFmtId="0" fontId="7" fillId="0" borderId="0" xfId="0" applyFont="1" applyAlignment="1">
      <alignment horizontal="left" vertical="center"/>
    </xf>
    <xf numFmtId="0" fontId="7" fillId="0" borderId="2" xfId="0" applyFont="1" applyBorder="1">
      <alignment vertical="center"/>
    </xf>
    <xf numFmtId="0" fontId="17" fillId="0" borderId="0" xfId="0" applyFont="1">
      <alignment vertical="center"/>
    </xf>
    <xf numFmtId="0" fontId="15"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9" fillId="0" borderId="0" xfId="0" applyFont="1" applyAlignment="1"/>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0" xfId="0" applyFont="1" applyAlignment="1">
      <alignment horizontal="left" vertical="center"/>
    </xf>
    <xf numFmtId="0" fontId="28" fillId="0" borderId="10" xfId="0" applyFont="1" applyBorder="1" applyAlignment="1">
      <alignment horizontal="center" vertical="center" shrinkToFit="1"/>
    </xf>
    <xf numFmtId="0" fontId="28" fillId="0" borderId="9" xfId="0" applyFont="1" applyBorder="1" applyAlignment="1">
      <alignment horizontal="center" vertical="center" shrinkToFit="1"/>
    </xf>
    <xf numFmtId="0" fontId="26" fillId="0" borderId="10" xfId="0" applyFont="1" applyBorder="1" applyAlignment="1">
      <alignment vertical="center" shrinkToFit="1"/>
    </xf>
    <xf numFmtId="0" fontId="26" fillId="0" borderId="7" xfId="0" applyFont="1" applyBorder="1" applyAlignment="1">
      <alignment vertical="center" shrinkToFit="1"/>
    </xf>
    <xf numFmtId="0" fontId="26" fillId="0" borderId="9" xfId="0" applyFont="1" applyBorder="1" applyAlignment="1">
      <alignment vertical="center" shrinkToFit="1"/>
    </xf>
    <xf numFmtId="0" fontId="28" fillId="0" borderId="1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15" xfId="0" applyFont="1" applyBorder="1" applyAlignment="1">
      <alignment horizontal="right" vertical="center" shrinkToFit="1"/>
    </xf>
    <xf numFmtId="0" fontId="28" fillId="0" borderId="14" xfId="0" applyFont="1" applyBorder="1" applyAlignment="1">
      <alignment horizontal="right" vertical="center" shrinkToFit="1"/>
    </xf>
    <xf numFmtId="0" fontId="26" fillId="0" borderId="4" xfId="0" applyFont="1" applyBorder="1" applyAlignment="1">
      <alignment vertical="center" shrinkToFit="1"/>
    </xf>
    <xf numFmtId="0" fontId="26" fillId="0" borderId="14" xfId="0" applyFont="1" applyBorder="1" applyAlignment="1">
      <alignment horizontal="right" vertical="center" shrinkToFit="1"/>
    </xf>
    <xf numFmtId="0" fontId="28" fillId="0" borderId="12" xfId="0" applyFont="1" applyBorder="1" applyAlignment="1">
      <alignment horizontal="right" vertical="center"/>
    </xf>
    <xf numFmtId="0" fontId="28" fillId="0" borderId="9" xfId="0" applyFont="1" applyBorder="1" applyAlignment="1">
      <alignment horizontal="right" vertical="center"/>
    </xf>
    <xf numFmtId="0" fontId="26" fillId="0" borderId="10" xfId="0" applyFont="1" applyBorder="1" applyAlignment="1">
      <alignment horizontal="right" vertical="center"/>
    </xf>
    <xf numFmtId="0" fontId="26" fillId="0" borderId="7" xfId="0" applyFont="1" applyBorder="1" applyAlignment="1">
      <alignment horizontal="right" vertical="center"/>
    </xf>
    <xf numFmtId="0" fontId="26" fillId="0" borderId="9" xfId="0" applyFont="1" applyBorder="1" applyAlignment="1">
      <alignment horizontal="right" vertical="center"/>
    </xf>
    <xf numFmtId="38" fontId="28" fillId="0" borderId="12" xfId="2" applyFont="1" applyFill="1" applyBorder="1">
      <alignment vertical="center"/>
    </xf>
    <xf numFmtId="0" fontId="28" fillId="0" borderId="10" xfId="0" applyFont="1" applyBorder="1" applyAlignment="1">
      <alignment horizontal="right" vertical="center"/>
    </xf>
    <xf numFmtId="0" fontId="29" fillId="0" borderId="0" xfId="0" applyFont="1">
      <alignment vertical="center"/>
    </xf>
    <xf numFmtId="0" fontId="26" fillId="0" borderId="5" xfId="0" applyFont="1" applyBorder="1" applyAlignment="1">
      <alignment horizontal="right" vertical="center"/>
    </xf>
    <xf numFmtId="0" fontId="26" fillId="0" borderId="8" xfId="0" applyFont="1" applyBorder="1">
      <alignment vertical="center"/>
    </xf>
    <xf numFmtId="0" fontId="26" fillId="0" borderId="9" xfId="0" applyFont="1" applyBorder="1" applyAlignment="1">
      <alignment vertical="center" wrapText="1"/>
    </xf>
    <xf numFmtId="0" fontId="26" fillId="0" borderId="12" xfId="0" applyFont="1" applyBorder="1" applyAlignment="1">
      <alignment horizontal="right" vertical="center" wrapText="1"/>
    </xf>
    <xf numFmtId="0" fontId="30" fillId="0" borderId="0" xfId="0" applyFont="1">
      <alignment vertical="center"/>
    </xf>
    <xf numFmtId="0" fontId="0" fillId="0" borderId="0" xfId="0" applyAlignment="1">
      <alignment horizontal="righ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2" xfId="0" applyFont="1" applyBorder="1">
      <alignment vertical="center"/>
    </xf>
    <xf numFmtId="0" fontId="0" fillId="0" borderId="1" xfId="0" applyBorder="1">
      <alignment vertical="center"/>
    </xf>
    <xf numFmtId="0" fontId="0" fillId="0" borderId="3" xfId="0" applyBorder="1">
      <alignment vertical="center"/>
    </xf>
    <xf numFmtId="0" fontId="26" fillId="0" borderId="11"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horizontal="left" vertical="center"/>
    </xf>
    <xf numFmtId="0" fontId="39" fillId="0" borderId="0" xfId="0" applyFont="1">
      <alignment vertical="center"/>
    </xf>
    <xf numFmtId="0" fontId="8" fillId="0" borderId="0" xfId="0" applyFont="1">
      <alignment vertical="center"/>
    </xf>
    <xf numFmtId="0" fontId="41" fillId="0" borderId="10" xfId="0" applyFont="1" applyBorder="1" applyAlignment="1">
      <alignment vertical="center" wrapText="1"/>
    </xf>
    <xf numFmtId="0" fontId="42" fillId="0" borderId="0" xfId="0" applyFont="1">
      <alignment vertical="center"/>
    </xf>
    <xf numFmtId="0" fontId="26" fillId="8" borderId="0" xfId="0" applyFont="1" applyFill="1" applyAlignment="1">
      <alignment horizontal="left" vertical="center"/>
    </xf>
    <xf numFmtId="0" fontId="26" fillId="9" borderId="0" xfId="0" applyFont="1" applyFill="1" applyAlignment="1">
      <alignment horizontal="left" vertical="center"/>
    </xf>
    <xf numFmtId="0" fontId="26" fillId="10" borderId="0" xfId="0" applyFont="1" applyFill="1" applyAlignment="1">
      <alignment horizontal="left" vertical="center"/>
    </xf>
    <xf numFmtId="0" fontId="26" fillId="9" borderId="0" xfId="0" applyFont="1" applyFill="1">
      <alignment vertical="center"/>
    </xf>
    <xf numFmtId="0" fontId="26" fillId="10" borderId="0" xfId="0" applyFont="1" applyFill="1">
      <alignment vertical="center"/>
    </xf>
    <xf numFmtId="0" fontId="26" fillId="8" borderId="0" xfId="0" applyFont="1" applyFill="1">
      <alignment vertical="center"/>
    </xf>
    <xf numFmtId="0" fontId="26" fillId="0" borderId="10" xfId="0" applyFont="1" applyBorder="1" applyAlignment="1">
      <alignment horizontal="center" vertical="center" wrapText="1"/>
    </xf>
    <xf numFmtId="0" fontId="43" fillId="11" borderId="1" xfId="0" applyFont="1" applyFill="1" applyBorder="1">
      <alignment vertical="center"/>
    </xf>
    <xf numFmtId="0" fontId="26" fillId="12" borderId="1" xfId="0" applyFont="1" applyFill="1" applyBorder="1">
      <alignment vertical="center"/>
    </xf>
    <xf numFmtId="0" fontId="41" fillId="0" borderId="11" xfId="0" applyFont="1" applyBorder="1" applyAlignment="1">
      <alignment vertical="center" wrapText="1"/>
    </xf>
    <xf numFmtId="0" fontId="26" fillId="0" borderId="11" xfId="0" applyFont="1" applyBorder="1" applyAlignment="1">
      <alignment horizontal="right" vertical="center" wrapText="1"/>
    </xf>
    <xf numFmtId="0" fontId="26" fillId="0" borderId="1" xfId="0" applyFont="1" applyBorder="1" applyAlignment="1">
      <alignment vertical="center" wrapText="1"/>
    </xf>
    <xf numFmtId="0" fontId="36" fillId="0" borderId="12" xfId="0" applyFont="1" applyBorder="1" applyAlignment="1">
      <alignment horizontal="right" vertical="center" wrapText="1"/>
    </xf>
    <xf numFmtId="0" fontId="26" fillId="0" borderId="0" xfId="3" applyFont="1" applyAlignment="1"/>
    <xf numFmtId="0" fontId="40" fillId="0" borderId="7" xfId="0" applyFont="1" applyBorder="1" applyAlignment="1">
      <alignment horizontal="center" vertical="center" wrapText="1"/>
    </xf>
    <xf numFmtId="0" fontId="26" fillId="0" borderId="8" xfId="0" applyFont="1" applyBorder="1" applyAlignment="1">
      <alignment shrinkToFit="1"/>
    </xf>
    <xf numFmtId="0" fontId="26" fillId="0" borderId="9" xfId="0" applyFont="1" applyBorder="1" applyAlignment="1">
      <alignment shrinkToFit="1"/>
    </xf>
    <xf numFmtId="0" fontId="40" fillId="0" borderId="13" xfId="0" applyFont="1" applyBorder="1" applyAlignment="1">
      <alignment vertical="top" wrapText="1"/>
    </xf>
    <xf numFmtId="0" fontId="26" fillId="0" borderId="7"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1" xfId="0" applyFont="1" applyBorder="1" applyAlignment="1">
      <alignment horizontal="center" vertical="center" wrapText="1"/>
    </xf>
    <xf numFmtId="176" fontId="28" fillId="0" borderId="11" xfId="0" applyNumberFormat="1" applyFont="1" applyBorder="1" applyAlignment="1">
      <alignment horizontal="right" vertical="center"/>
    </xf>
    <xf numFmtId="176" fontId="28" fillId="0" borderId="5" xfId="0" applyNumberFormat="1" applyFont="1" applyBorder="1" applyAlignment="1">
      <alignment horizontal="right" vertical="center"/>
    </xf>
    <xf numFmtId="0" fontId="28" fillId="0" borderId="5" xfId="0" applyFont="1" applyBorder="1" applyAlignment="1">
      <alignment horizontal="center" vertical="center" wrapText="1" shrinkToFit="1"/>
    </xf>
    <xf numFmtId="38" fontId="28" fillId="0" borderId="11" xfId="2" quotePrefix="1" applyFont="1" applyFill="1" applyBorder="1" applyAlignment="1">
      <alignment horizontal="right" vertical="center"/>
    </xf>
    <xf numFmtId="176" fontId="0" fillId="0" borderId="1" xfId="0" applyNumberFormat="1" applyBorder="1">
      <alignment vertical="center"/>
    </xf>
    <xf numFmtId="0" fontId="46" fillId="0" borderId="8" xfId="0" applyFont="1" applyBorder="1" applyAlignment="1">
      <alignment horizontal="center" vertical="top" wrapText="1"/>
    </xf>
    <xf numFmtId="0" fontId="28" fillId="0" borderId="5" xfId="0" applyFont="1" applyBorder="1" applyAlignment="1">
      <alignment horizontal="left" vertical="center" wrapText="1"/>
    </xf>
    <xf numFmtId="38" fontId="28" fillId="0" borderId="5" xfId="2" quotePrefix="1" applyFont="1" applyFill="1" applyBorder="1" applyAlignment="1">
      <alignment horizontal="center" vertical="center"/>
    </xf>
    <xf numFmtId="38" fontId="28" fillId="0" borderId="0" xfId="2" quotePrefix="1" applyFont="1" applyFill="1" applyBorder="1" applyAlignment="1">
      <alignment horizontal="right" vertical="center"/>
    </xf>
    <xf numFmtId="0" fontId="26" fillId="0" borderId="22" xfId="0" applyFont="1" applyBorder="1">
      <alignment vertical="center"/>
    </xf>
    <xf numFmtId="0" fontId="26" fillId="7" borderId="1" xfId="0" applyFont="1" applyFill="1" applyBorder="1" applyAlignment="1">
      <alignment vertical="center" wrapText="1"/>
    </xf>
    <xf numFmtId="0" fontId="30" fillId="0" borderId="1" xfId="0" applyFont="1" applyBorder="1" applyAlignment="1">
      <alignment vertical="center" wrapText="1"/>
    </xf>
    <xf numFmtId="0" fontId="48" fillId="10" borderId="0" xfId="0" applyFont="1" applyFill="1" applyAlignment="1">
      <alignment horizontal="left" vertical="center"/>
    </xf>
    <xf numFmtId="0" fontId="49" fillId="0" borderId="6" xfId="0" applyFont="1" applyBorder="1" applyAlignment="1">
      <alignment horizontal="center" vertical="center"/>
    </xf>
    <xf numFmtId="0" fontId="49" fillId="7" borderId="6" xfId="0" applyFont="1" applyFill="1" applyBorder="1" applyAlignment="1">
      <alignment horizontal="center" vertical="center"/>
    </xf>
    <xf numFmtId="49" fontId="49" fillId="0" borderId="2" xfId="0" applyNumberFormat="1" applyFont="1" applyBorder="1">
      <alignment vertical="center"/>
    </xf>
    <xf numFmtId="49" fontId="49" fillId="7" borderId="2" xfId="0" applyNumberFormat="1" applyFont="1" applyFill="1" applyBorder="1">
      <alignment vertical="center"/>
    </xf>
    <xf numFmtId="0" fontId="26" fillId="0" borderId="11" xfId="0" applyFont="1" applyBorder="1" applyAlignment="1">
      <alignment horizontal="left" vertical="center" wrapText="1"/>
    </xf>
    <xf numFmtId="0" fontId="26" fillId="0" borderId="5" xfId="0" applyFont="1" applyBorder="1" applyAlignment="1">
      <alignment horizontal="left" vertical="center" wrapText="1"/>
    </xf>
    <xf numFmtId="0" fontId="26" fillId="0" borderId="15" xfId="0" applyFont="1" applyBorder="1" applyAlignment="1" applyProtection="1">
      <alignment vertical="center" wrapText="1"/>
      <protection locked="0"/>
    </xf>
    <xf numFmtId="38" fontId="28" fillId="0" borderId="15" xfId="2" applyFont="1" applyFill="1" applyBorder="1" applyProtection="1">
      <alignment vertical="center"/>
      <protection locked="0"/>
    </xf>
    <xf numFmtId="0" fontId="26" fillId="0" borderId="12" xfId="0" applyFont="1" applyBorder="1" applyAlignment="1" applyProtection="1">
      <alignment vertical="center" wrapText="1"/>
      <protection locked="0"/>
    </xf>
    <xf numFmtId="38" fontId="28" fillId="0" borderId="12" xfId="2" applyFont="1" applyFill="1" applyBorder="1" applyProtection="1">
      <alignment vertical="center"/>
      <protection locked="0"/>
    </xf>
    <xf numFmtId="49" fontId="41" fillId="0" borderId="7" xfId="0" applyNumberFormat="1" applyFont="1" applyBorder="1" applyAlignment="1" applyProtection="1">
      <alignment vertical="center" wrapText="1"/>
      <protection locked="0"/>
    </xf>
    <xf numFmtId="49" fontId="41" fillId="0" borderId="5" xfId="0" applyNumberFormat="1" applyFont="1" applyBorder="1" applyAlignment="1" applyProtection="1">
      <alignment horizontal="center" vertical="center" wrapText="1"/>
      <protection locked="0"/>
    </xf>
    <xf numFmtId="0" fontId="41" fillId="0" borderId="7" xfId="0" applyFont="1" applyBorder="1" applyAlignment="1" applyProtection="1">
      <alignment vertical="center" wrapText="1"/>
      <protection locked="0"/>
    </xf>
    <xf numFmtId="0" fontId="26" fillId="0" borderId="1" xfId="0" applyFont="1" applyBorder="1" applyAlignment="1" applyProtection="1">
      <alignment vertical="center" wrapText="1"/>
      <protection locked="0"/>
    </xf>
    <xf numFmtId="49" fontId="41" fillId="0" borderId="0" xfId="0" applyNumberFormat="1" applyFont="1" applyAlignment="1" applyProtection="1">
      <alignment vertical="center" wrapText="1"/>
      <protection locked="0"/>
    </xf>
    <xf numFmtId="0" fontId="40" fillId="0" borderId="0" xfId="0" applyFont="1" applyAlignment="1">
      <alignment horizontal="center" vertical="center" wrapText="1"/>
    </xf>
    <xf numFmtId="0" fontId="51" fillId="0" borderId="0" xfId="0" applyFont="1">
      <alignment vertical="center"/>
    </xf>
    <xf numFmtId="0" fontId="52" fillId="0" borderId="0" xfId="0" applyFont="1">
      <alignment vertical="center"/>
    </xf>
    <xf numFmtId="0" fontId="24" fillId="0" borderId="0" xfId="0" applyFont="1" applyAlignment="1">
      <alignment horizontal="left" vertical="center"/>
    </xf>
    <xf numFmtId="0" fontId="53" fillId="0" borderId="0" xfId="0" applyFont="1">
      <alignment vertical="center"/>
    </xf>
    <xf numFmtId="0" fontId="23" fillId="7" borderId="0" xfId="0" applyFont="1" applyFill="1">
      <alignment vertical="center"/>
    </xf>
    <xf numFmtId="0" fontId="0" fillId="7" borderId="0" xfId="0" applyFill="1">
      <alignment vertical="center"/>
    </xf>
    <xf numFmtId="0" fontId="23" fillId="9" borderId="0" xfId="0" applyFont="1" applyFill="1">
      <alignment vertical="center"/>
    </xf>
    <xf numFmtId="0" fontId="0" fillId="9" borderId="0" xfId="0" applyFill="1">
      <alignment vertical="center"/>
    </xf>
    <xf numFmtId="0" fontId="23" fillId="8" borderId="0" xfId="0" applyFont="1" applyFill="1">
      <alignment vertical="center"/>
    </xf>
    <xf numFmtId="0" fontId="0" fillId="8" borderId="0" xfId="0" applyFill="1">
      <alignment vertical="center"/>
    </xf>
    <xf numFmtId="0" fontId="55" fillId="0" borderId="0" xfId="4" applyFont="1" applyBorder="1">
      <alignment vertical="center"/>
    </xf>
    <xf numFmtId="0" fontId="50" fillId="0" borderId="0" xfId="4">
      <alignment vertical="center"/>
    </xf>
    <xf numFmtId="177" fontId="28" fillId="0" borderId="5" xfId="0" applyNumberFormat="1" applyFont="1" applyBorder="1" applyAlignment="1">
      <alignment horizontal="right" vertical="center"/>
    </xf>
    <xf numFmtId="177" fontId="26" fillId="0" borderId="11" xfId="0" applyNumberFormat="1" applyFont="1" applyBorder="1" applyAlignment="1">
      <alignment horizontal="center" vertical="center"/>
    </xf>
    <xf numFmtId="177" fontId="26" fillId="0" borderId="5" xfId="0" applyNumberFormat="1" applyFont="1" applyBorder="1" applyAlignment="1">
      <alignment horizontal="center" vertical="center"/>
    </xf>
    <xf numFmtId="0" fontId="41" fillId="0" borderId="9" xfId="0" applyFont="1" applyBorder="1" applyAlignment="1" applyProtection="1">
      <alignment vertical="center" wrapText="1"/>
      <protection locked="0"/>
    </xf>
    <xf numFmtId="0" fontId="26" fillId="0" borderId="0" xfId="0" applyFont="1" applyAlignment="1">
      <alignment horizontal="center" vertical="center" wrapText="1"/>
    </xf>
    <xf numFmtId="177" fontId="28" fillId="0" borderId="3" xfId="2" quotePrefix="1" applyNumberFormat="1" applyFont="1" applyFill="1" applyBorder="1" applyAlignment="1">
      <alignment horizontal="right" vertical="center"/>
    </xf>
    <xf numFmtId="177" fontId="28" fillId="0" borderId="3" xfId="0" applyNumberFormat="1" applyFont="1" applyBorder="1" applyAlignment="1">
      <alignment horizontal="right" vertical="center" wrapText="1"/>
    </xf>
    <xf numFmtId="0" fontId="49" fillId="0" borderId="11" xfId="0" applyFont="1" applyBorder="1" applyAlignment="1">
      <alignment vertical="top" wrapText="1"/>
    </xf>
    <xf numFmtId="38" fontId="28" fillId="0" borderId="1" xfId="2" applyFont="1" applyFill="1" applyBorder="1" applyProtection="1">
      <alignment vertical="center"/>
      <protection locked="0"/>
    </xf>
    <xf numFmtId="0" fontId="26" fillId="0" borderId="7" xfId="0" applyFont="1" applyBorder="1">
      <alignment vertical="center"/>
    </xf>
    <xf numFmtId="0" fontId="26" fillId="0" borderId="5" xfId="0" applyFont="1" applyBorder="1" applyAlignment="1" applyProtection="1">
      <alignment horizontal="left" vertical="center" wrapText="1"/>
      <protection locked="0"/>
    </xf>
    <xf numFmtId="0" fontId="26" fillId="0" borderId="0" xfId="0" applyFont="1" applyAlignment="1" applyProtection="1">
      <alignment horizontal="center" vertical="center" wrapText="1"/>
      <protection locked="0"/>
    </xf>
    <xf numFmtId="0" fontId="26" fillId="0" borderId="0" xfId="0" applyFont="1" applyAlignment="1" applyProtection="1">
      <alignment vertical="center" wrapText="1"/>
      <protection locked="0"/>
    </xf>
    <xf numFmtId="177" fontId="28" fillId="0" borderId="0" xfId="2" applyNumberFormat="1" applyFont="1" applyFill="1" applyBorder="1" applyProtection="1">
      <alignment vertical="center"/>
      <protection locked="0"/>
    </xf>
    <xf numFmtId="177" fontId="26" fillId="0" borderId="0" xfId="0" applyNumberFormat="1" applyFont="1" applyAlignment="1" applyProtection="1">
      <alignment vertical="center" wrapText="1"/>
      <protection locked="0"/>
    </xf>
    <xf numFmtId="177" fontId="26" fillId="0" borderId="0" xfId="0" applyNumberFormat="1" applyFont="1" applyAlignment="1">
      <alignment vertical="center" wrapText="1"/>
    </xf>
    <xf numFmtId="177" fontId="28" fillId="0" borderId="0" xfId="0" applyNumberFormat="1" applyFont="1" applyAlignment="1">
      <alignment horizontal="right" vertical="center"/>
    </xf>
    <xf numFmtId="178" fontId="28" fillId="0" borderId="12" xfId="2" applyNumberFormat="1" applyFont="1" applyFill="1" applyBorder="1" applyProtection="1">
      <alignment vertical="center"/>
      <protection locked="0"/>
    </xf>
    <xf numFmtId="178" fontId="26" fillId="0" borderId="12" xfId="0" applyNumberFormat="1" applyFont="1" applyBorder="1" applyAlignment="1">
      <alignment vertical="center" wrapText="1"/>
    </xf>
    <xf numFmtId="178" fontId="28" fillId="0" borderId="1" xfId="0" applyNumberFormat="1" applyFont="1" applyBorder="1" applyAlignment="1" applyProtection="1">
      <alignment horizontal="right" vertical="center"/>
      <protection locked="0"/>
    </xf>
    <xf numFmtId="178" fontId="26" fillId="0" borderId="2" xfId="0" applyNumberFormat="1" applyFont="1" applyBorder="1" applyAlignment="1">
      <alignment vertical="center" wrapText="1"/>
    </xf>
    <xf numFmtId="178" fontId="28" fillId="0" borderId="1" xfId="2" applyNumberFormat="1" applyFont="1" applyFill="1" applyBorder="1" applyProtection="1">
      <alignment vertical="center"/>
      <protection locked="0"/>
    </xf>
    <xf numFmtId="0" fontId="26" fillId="0" borderId="3" xfId="0" applyFont="1" applyBorder="1" applyAlignment="1" applyProtection="1">
      <alignment vertical="center" wrapText="1"/>
      <protection locked="0"/>
    </xf>
    <xf numFmtId="38" fontId="28" fillId="0" borderId="6" xfId="2" quotePrefix="1" applyFont="1" applyFill="1" applyBorder="1" applyAlignment="1">
      <alignment horizontal="right" vertical="center"/>
    </xf>
    <xf numFmtId="38" fontId="28" fillId="0" borderId="1" xfId="2" quotePrefix="1" applyFont="1" applyFill="1" applyBorder="1" applyAlignment="1">
      <alignment horizontal="right" vertical="center"/>
    </xf>
    <xf numFmtId="0" fontId="26" fillId="0" borderId="0" xfId="0" applyFont="1" applyAlignment="1">
      <alignment horizontal="left" vertical="center" wrapText="1"/>
    </xf>
    <xf numFmtId="0" fontId="26" fillId="0" borderId="1" xfId="0" applyFont="1" applyBorder="1" applyAlignment="1" applyProtection="1">
      <alignment horizontal="left" vertical="center" wrapText="1"/>
      <protection locked="0"/>
    </xf>
    <xf numFmtId="38" fontId="28" fillId="0" borderId="2" xfId="2" quotePrefix="1" applyFont="1" applyFill="1" applyBorder="1" applyAlignment="1">
      <alignment horizontal="right" vertical="center"/>
    </xf>
    <xf numFmtId="38" fontId="28" fillId="0" borderId="26" xfId="2" quotePrefix="1" applyFont="1" applyFill="1" applyBorder="1" applyAlignment="1">
      <alignment horizontal="right" vertical="center"/>
    </xf>
    <xf numFmtId="38" fontId="28" fillId="0" borderId="27" xfId="2" quotePrefix="1" applyFont="1" applyFill="1" applyBorder="1" applyAlignment="1">
      <alignment horizontal="right" vertical="center"/>
    </xf>
    <xf numFmtId="38" fontId="26" fillId="0" borderId="0" xfId="0" applyNumberFormat="1" applyFont="1">
      <alignment vertical="center"/>
    </xf>
    <xf numFmtId="38" fontId="36" fillId="0" borderId="10" xfId="2" quotePrefix="1" applyFont="1" applyFill="1" applyBorder="1" applyAlignment="1">
      <alignment horizontal="right" vertical="center"/>
    </xf>
    <xf numFmtId="178" fontId="26" fillId="0" borderId="16" xfId="0" applyNumberFormat="1" applyFont="1" applyBorder="1" applyAlignment="1" applyProtection="1">
      <alignment vertical="center" wrapText="1"/>
      <protection locked="0"/>
    </xf>
    <xf numFmtId="178" fontId="26" fillId="0" borderId="23" xfId="0" applyNumberFormat="1" applyFont="1" applyBorder="1" applyAlignment="1">
      <alignment vertical="center" wrapText="1"/>
    </xf>
    <xf numFmtId="38" fontId="28" fillId="0" borderId="23" xfId="2" quotePrefix="1" applyFont="1" applyFill="1" applyBorder="1" applyAlignment="1">
      <alignment horizontal="right" vertical="center"/>
    </xf>
    <xf numFmtId="0" fontId="26" fillId="0" borderId="12" xfId="0" applyFont="1" applyBorder="1" applyAlignment="1" applyProtection="1">
      <alignment horizontal="left" vertical="center" wrapText="1"/>
      <protection locked="0"/>
    </xf>
    <xf numFmtId="0" fontId="28" fillId="0" borderId="10" xfId="0" applyFont="1" applyBorder="1" applyAlignment="1">
      <alignment vertical="center" wrapText="1" shrinkToFit="1"/>
    </xf>
    <xf numFmtId="0" fontId="28" fillId="0" borderId="12" xfId="0" applyFont="1" applyBorder="1" applyAlignment="1">
      <alignment vertical="center" wrapText="1" shrinkToFit="1"/>
    </xf>
    <xf numFmtId="0" fontId="26" fillId="0" borderId="5" xfId="0" applyFont="1" applyBorder="1" applyAlignment="1">
      <alignment vertical="center" wrapText="1"/>
    </xf>
    <xf numFmtId="177" fontId="28" fillId="0" borderId="1" xfId="0" applyNumberFormat="1" applyFont="1" applyBorder="1" applyAlignment="1">
      <alignment horizontal="right" vertical="center" wrapText="1"/>
    </xf>
    <xf numFmtId="177" fontId="28" fillId="0" borderId="5" xfId="0" applyNumberFormat="1" applyFont="1" applyBorder="1" applyAlignment="1">
      <alignment horizontal="right" vertical="center" wrapText="1"/>
    </xf>
    <xf numFmtId="177" fontId="28" fillId="0" borderId="5" xfId="2" quotePrefix="1" applyNumberFormat="1" applyFont="1" applyFill="1" applyBorder="1" applyAlignment="1">
      <alignment horizontal="right" vertical="center"/>
    </xf>
    <xf numFmtId="177" fontId="28" fillId="0" borderId="23" xfId="0" applyNumberFormat="1" applyFont="1" applyBorder="1" applyAlignment="1">
      <alignment horizontal="right" vertical="center" wrapText="1"/>
    </xf>
    <xf numFmtId="0" fontId="5" fillId="0" borderId="0" xfId="0" applyFont="1" applyAlignment="1">
      <alignment horizontal="right" vertical="center" wrapText="1"/>
    </xf>
    <xf numFmtId="0" fontId="5" fillId="0" borderId="5" xfId="0" applyFont="1" applyBorder="1" applyAlignment="1">
      <alignment horizontal="right" vertical="center" wrapText="1"/>
    </xf>
    <xf numFmtId="0" fontId="15" fillId="0" borderId="0" xfId="0" applyFont="1" applyAlignment="1">
      <alignment horizontal="left" vertical="center"/>
    </xf>
    <xf numFmtId="0" fontId="6" fillId="3" borderId="6" xfId="0" applyFont="1" applyFill="1" applyBorder="1" applyAlignment="1">
      <alignment horizontal="left" vertical="center"/>
    </xf>
    <xf numFmtId="0" fontId="26" fillId="0" borderId="1" xfId="0" applyFont="1" applyBorder="1" applyAlignment="1">
      <alignment horizontal="center" vertical="center"/>
    </xf>
    <xf numFmtId="177" fontId="26" fillId="0" borderId="11" xfId="0" applyNumberFormat="1" applyFont="1" applyBorder="1" applyAlignment="1">
      <alignment horizontal="right" vertical="center"/>
    </xf>
    <xf numFmtId="0" fontId="28" fillId="0" borderId="9" xfId="0" applyFont="1" applyBorder="1" applyAlignment="1">
      <alignment horizontal="center" vertical="center" wrapText="1" shrinkToFit="1"/>
    </xf>
    <xf numFmtId="38" fontId="28" fillId="0" borderId="24" xfId="2" quotePrefix="1" applyFont="1" applyFill="1" applyBorder="1" applyAlignment="1">
      <alignment horizontal="right" vertical="center"/>
    </xf>
    <xf numFmtId="0" fontId="57" fillId="0" borderId="0" xfId="0" applyFont="1">
      <alignment vertical="center"/>
    </xf>
    <xf numFmtId="0" fontId="57" fillId="0" borderId="0" xfId="0" applyFont="1" applyAlignment="1">
      <alignment horizontal="right" vertical="center"/>
    </xf>
    <xf numFmtId="0" fontId="57" fillId="0" borderId="0" xfId="0" applyFont="1" applyAlignment="1">
      <alignment horizontal="distributed" vertical="center"/>
    </xf>
    <xf numFmtId="0" fontId="57" fillId="0" borderId="0" xfId="0" applyFont="1" applyAlignment="1">
      <alignment horizontal="left" vertical="center" wrapText="1"/>
    </xf>
    <xf numFmtId="0" fontId="25" fillId="0" borderId="0" xfId="0" applyFont="1" applyAlignment="1">
      <alignment horizontal="left" vertical="center" wrapText="1"/>
    </xf>
    <xf numFmtId="0" fontId="57" fillId="0" borderId="0" xfId="0" applyFont="1" applyAlignment="1" applyProtection="1">
      <alignment horizontal="left" vertical="center" shrinkToFit="1"/>
      <protection locked="0"/>
    </xf>
    <xf numFmtId="0" fontId="25" fillId="0" borderId="0" xfId="0" applyFont="1" applyAlignment="1" applyProtection="1">
      <alignment horizontal="left" vertical="center" shrinkToFit="1"/>
      <protection locked="0"/>
    </xf>
    <xf numFmtId="0" fontId="57" fillId="0" borderId="0" xfId="0" applyFont="1" applyAlignment="1">
      <alignment horizontal="left" vertical="center"/>
    </xf>
    <xf numFmtId="0" fontId="57" fillId="0" borderId="0" xfId="0" applyFont="1" applyAlignment="1">
      <alignment horizontal="left" vertical="top"/>
    </xf>
    <xf numFmtId="0" fontId="57" fillId="0" borderId="0" xfId="0" applyFont="1" applyAlignment="1">
      <alignment vertical="top" wrapText="1"/>
    </xf>
    <xf numFmtId="0" fontId="57" fillId="0" borderId="0" xfId="0" applyFont="1" applyAlignment="1">
      <alignment horizontal="center" vertical="top" wrapText="1"/>
    </xf>
    <xf numFmtId="0" fontId="57" fillId="0" borderId="0" xfId="0" applyFont="1" applyAlignment="1">
      <alignment vertical="top"/>
    </xf>
    <xf numFmtId="0" fontId="57" fillId="0" borderId="4" xfId="0" applyFont="1" applyBorder="1" applyAlignment="1">
      <alignment vertical="top" wrapText="1"/>
    </xf>
    <xf numFmtId="176" fontId="57" fillId="0" borderId="0" xfId="0" applyNumberFormat="1" applyFont="1" applyAlignment="1">
      <alignment horizontal="center" vertical="center" wrapText="1"/>
    </xf>
    <xf numFmtId="176" fontId="25" fillId="0" borderId="0" xfId="0" applyNumberFormat="1" applyFont="1" applyAlignment="1">
      <alignment horizontal="center" vertical="center" wrapText="1"/>
    </xf>
    <xf numFmtId="0" fontId="59" fillId="0" borderId="0" xfId="0" applyFont="1">
      <alignment vertical="center"/>
    </xf>
    <xf numFmtId="0" fontId="59" fillId="0" borderId="0" xfId="0" applyFont="1" applyAlignment="1">
      <alignment vertical="top" wrapText="1"/>
    </xf>
    <xf numFmtId="176" fontId="59" fillId="0" borderId="0" xfId="0" applyNumberFormat="1" applyFont="1" applyAlignment="1">
      <alignment horizontal="center" vertical="center" wrapText="1"/>
    </xf>
    <xf numFmtId="176" fontId="0" fillId="0" borderId="0" xfId="0" applyNumberFormat="1" applyAlignment="1">
      <alignment horizontal="center" vertical="center" wrapText="1"/>
    </xf>
    <xf numFmtId="0" fontId="59" fillId="0" borderId="0" xfId="0" applyFont="1" applyAlignment="1">
      <alignment vertical="top"/>
    </xf>
    <xf numFmtId="0" fontId="61" fillId="0" borderId="11" xfId="0" applyFont="1" applyBorder="1" applyAlignment="1">
      <alignment vertical="center" wrapText="1"/>
    </xf>
    <xf numFmtId="49" fontId="61" fillId="0" borderId="7" xfId="0" applyNumberFormat="1" applyFont="1" applyBorder="1" applyAlignment="1" applyProtection="1">
      <alignment vertical="center" wrapText="1"/>
      <protection locked="0"/>
    </xf>
    <xf numFmtId="0" fontId="62" fillId="0" borderId="7" xfId="0" applyFont="1" applyBorder="1" applyAlignment="1" applyProtection="1">
      <alignment horizontal="center" vertical="center" wrapText="1"/>
      <protection locked="0"/>
    </xf>
    <xf numFmtId="49" fontId="61" fillId="0" borderId="5" xfId="0" applyNumberFormat="1" applyFont="1" applyBorder="1" applyAlignment="1" applyProtection="1">
      <alignment horizontal="center" vertical="center" wrapText="1"/>
      <protection locked="0"/>
    </xf>
    <xf numFmtId="0" fontId="28" fillId="0" borderId="12" xfId="0" applyFont="1" applyBorder="1" applyAlignment="1">
      <alignment horizontal="right" vertical="center" wrapText="1"/>
    </xf>
    <xf numFmtId="0" fontId="63" fillId="0" borderId="11" xfId="0" applyFont="1" applyBorder="1" applyAlignment="1">
      <alignment vertical="top" wrapText="1"/>
    </xf>
    <xf numFmtId="0" fontId="28" fillId="0" borderId="12" xfId="0" applyFont="1" applyBorder="1" applyAlignment="1" applyProtection="1">
      <alignment vertical="center" wrapText="1"/>
      <protection locked="0"/>
    </xf>
    <xf numFmtId="0" fontId="63" fillId="0" borderId="2" xfId="0" applyFont="1" applyBorder="1" applyAlignment="1">
      <alignment vertical="top" wrapText="1"/>
    </xf>
    <xf numFmtId="0" fontId="28" fillId="0" borderId="1" xfId="0" applyFont="1" applyBorder="1" applyAlignment="1" applyProtection="1">
      <alignment vertical="center" wrapText="1"/>
      <protection locked="0"/>
    </xf>
    <xf numFmtId="0" fontId="28" fillId="0" borderId="12" xfId="0" applyFont="1" applyBorder="1" applyAlignment="1">
      <alignment horizontal="center" vertical="center"/>
    </xf>
    <xf numFmtId="0" fontId="28" fillId="0" borderId="15" xfId="0" applyFont="1" applyBorder="1" applyAlignment="1">
      <alignment horizontal="right" vertical="center"/>
    </xf>
    <xf numFmtId="0" fontId="28" fillId="0" borderId="10" xfId="0" applyFont="1" applyBorder="1" applyAlignment="1">
      <alignment vertical="center" shrinkToFit="1"/>
    </xf>
    <xf numFmtId="38" fontId="36" fillId="0" borderId="31" xfId="2" quotePrefix="1" applyFont="1" applyFill="1" applyBorder="1" applyAlignment="1">
      <alignment horizontal="right" vertical="center"/>
    </xf>
    <xf numFmtId="38" fontId="28" fillId="0" borderId="8" xfId="2" quotePrefix="1" applyFont="1" applyFill="1" applyBorder="1" applyAlignment="1">
      <alignment horizontal="right" vertical="center"/>
    </xf>
    <xf numFmtId="38" fontId="28" fillId="0" borderId="7" xfId="2" quotePrefix="1" applyFont="1" applyFill="1" applyBorder="1" applyAlignment="1">
      <alignment horizontal="right" vertical="center"/>
    </xf>
    <xf numFmtId="0" fontId="41" fillId="0" borderId="12" xfId="0" applyFont="1" applyBorder="1" applyAlignment="1">
      <alignment vertical="center" wrapText="1"/>
    </xf>
    <xf numFmtId="38" fontId="36" fillId="0" borderId="9" xfId="2" quotePrefix="1" applyFont="1" applyFill="1" applyBorder="1" applyAlignment="1">
      <alignment horizontal="right" vertical="center"/>
    </xf>
    <xf numFmtId="0" fontId="26" fillId="0" borderId="1" xfId="0" applyFont="1" applyBorder="1">
      <alignment vertical="center"/>
    </xf>
    <xf numFmtId="38" fontId="28" fillId="0" borderId="33" xfId="2" quotePrefix="1" applyFont="1" applyFill="1" applyBorder="1" applyAlignment="1">
      <alignment horizontal="right" vertical="center"/>
    </xf>
    <xf numFmtId="38" fontId="28" fillId="0" borderId="0" xfId="2" quotePrefix="1" applyFont="1" applyFill="1" applyBorder="1" applyAlignment="1">
      <alignment horizontal="center" vertical="center"/>
    </xf>
    <xf numFmtId="49" fontId="26" fillId="0" borderId="1" xfId="0" applyNumberFormat="1" applyFont="1" applyBorder="1">
      <alignment vertical="center"/>
    </xf>
    <xf numFmtId="58" fontId="0" fillId="0" borderId="1" xfId="0" applyNumberFormat="1" applyBorder="1" applyAlignment="1">
      <alignment horizontal="left" vertical="center"/>
    </xf>
    <xf numFmtId="0" fontId="57" fillId="0" borderId="0" xfId="0" applyFont="1" applyAlignment="1">
      <alignment horizontal="left" vertical="top" wrapText="1"/>
    </xf>
    <xf numFmtId="0" fontId="58" fillId="0" borderId="0" xfId="0" applyFont="1">
      <alignment vertical="center"/>
    </xf>
    <xf numFmtId="0" fontId="64" fillId="0" borderId="4" xfId="0" applyFont="1" applyBorder="1" applyAlignment="1">
      <alignment vertical="top" wrapText="1"/>
    </xf>
    <xf numFmtId="176" fontId="64" fillId="0" borderId="4" xfId="0" applyNumberFormat="1" applyFont="1" applyBorder="1" applyAlignment="1">
      <alignment horizontal="center" vertical="center" wrapText="1"/>
    </xf>
    <xf numFmtId="176" fontId="65" fillId="0" borderId="4" xfId="0" applyNumberFormat="1" applyFont="1" applyBorder="1" applyAlignment="1">
      <alignment horizontal="center" vertical="center" wrapText="1"/>
    </xf>
    <xf numFmtId="0" fontId="64" fillId="0" borderId="6" xfId="0" applyFont="1" applyBorder="1" applyAlignment="1">
      <alignment vertical="top" wrapText="1"/>
    </xf>
    <xf numFmtId="176" fontId="64" fillId="0" borderId="6" xfId="0" applyNumberFormat="1" applyFont="1" applyBorder="1" applyAlignment="1">
      <alignment horizontal="center" vertical="center" wrapText="1"/>
    </xf>
    <xf numFmtId="176" fontId="65" fillId="0" borderId="6" xfId="0" applyNumberFormat="1" applyFont="1" applyBorder="1" applyAlignment="1">
      <alignment horizontal="center" vertical="center" wrapText="1"/>
    </xf>
    <xf numFmtId="0" fontId="66" fillId="0" borderId="0" xfId="0" applyFont="1">
      <alignment vertical="center"/>
    </xf>
    <xf numFmtId="0" fontId="67" fillId="0" borderId="0" xfId="0" applyFont="1">
      <alignment vertical="center"/>
    </xf>
    <xf numFmtId="0" fontId="0" fillId="0" borderId="6" xfId="0" applyBorder="1" applyAlignment="1">
      <alignment horizontal="right" vertical="center" shrinkToFit="1"/>
    </xf>
    <xf numFmtId="0" fontId="26" fillId="0" borderId="0" xfId="0" applyFont="1" applyAlignment="1">
      <alignment horizontal="right" vertical="center"/>
    </xf>
    <xf numFmtId="0" fontId="41" fillId="0" borderId="8" xfId="0" applyFont="1" applyBorder="1" applyAlignment="1" applyProtection="1">
      <alignment vertical="center" wrapText="1"/>
      <protection locked="0"/>
    </xf>
    <xf numFmtId="0" fontId="41" fillId="0" borderId="7"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26" fillId="0" borderId="14" xfId="0" applyFont="1" applyBorder="1" applyAlignment="1" applyProtection="1">
      <alignment vertical="center" wrapText="1"/>
      <protection locked="0"/>
    </xf>
    <xf numFmtId="0" fontId="46" fillId="0" borderId="11" xfId="0" applyFont="1" applyBorder="1" applyAlignment="1">
      <alignment horizontal="center" vertical="top" wrapText="1"/>
    </xf>
    <xf numFmtId="0" fontId="46" fillId="0" borderId="2" xfId="0" applyFont="1" applyBorder="1" applyAlignment="1">
      <alignment horizontal="center" vertical="top" wrapText="1"/>
    </xf>
    <xf numFmtId="38" fontId="28" fillId="0" borderId="1" xfId="2" applyFont="1" applyFill="1" applyBorder="1" applyProtection="1">
      <alignment vertical="center"/>
    </xf>
    <xf numFmtId="38" fontId="28" fillId="0" borderId="10" xfId="2" applyFont="1" applyFill="1" applyBorder="1" applyProtection="1">
      <alignment vertical="center"/>
    </xf>
    <xf numFmtId="178" fontId="26" fillId="0" borderId="1" xfId="0" applyNumberFormat="1" applyFont="1" applyBorder="1" applyAlignment="1">
      <alignment vertical="center" wrapText="1"/>
    </xf>
    <xf numFmtId="0" fontId="53" fillId="0" borderId="0" xfId="4" applyFont="1" applyBorder="1">
      <alignment vertical="center"/>
    </xf>
    <xf numFmtId="0" fontId="43" fillId="0" borderId="0" xfId="4" applyFont="1">
      <alignment vertical="center"/>
    </xf>
    <xf numFmtId="0" fontId="53" fillId="0" borderId="0" xfId="4" applyFont="1" applyFill="1" applyBorder="1" applyAlignment="1">
      <alignment horizontal="center" vertical="center"/>
    </xf>
    <xf numFmtId="0" fontId="53" fillId="0" borderId="0" xfId="4" applyFont="1" applyFill="1" applyAlignment="1">
      <alignment horizontal="left" vertical="center"/>
    </xf>
    <xf numFmtId="0" fontId="69" fillId="0" borderId="0" xfId="4" applyFont="1" applyFill="1" applyAlignment="1">
      <alignment horizontal="left" vertical="center"/>
    </xf>
    <xf numFmtId="0" fontId="53" fillId="0" borderId="0" xfId="0" applyFont="1" applyAlignment="1">
      <alignment horizontal="left" vertical="center"/>
    </xf>
    <xf numFmtId="0" fontId="53" fillId="13" borderId="0" xfId="4" applyFont="1" applyFill="1" applyBorder="1" applyAlignment="1">
      <alignment horizontal="center" vertical="center"/>
    </xf>
    <xf numFmtId="0" fontId="53" fillId="13" borderId="0" xfId="4" applyFont="1" applyFill="1" applyAlignment="1">
      <alignment horizontal="left" vertical="center"/>
    </xf>
    <xf numFmtId="0" fontId="69" fillId="13" borderId="0" xfId="4" applyFont="1" applyFill="1" applyAlignment="1">
      <alignment horizontal="left" vertical="center"/>
    </xf>
    <xf numFmtId="0" fontId="53" fillId="13" borderId="0" xfId="0" applyFont="1" applyFill="1" applyAlignment="1">
      <alignment horizontal="left" vertical="center"/>
    </xf>
    <xf numFmtId="0" fontId="0" fillId="13" borderId="0" xfId="0" applyFill="1">
      <alignment vertical="center"/>
    </xf>
    <xf numFmtId="0" fontId="22" fillId="13" borderId="0" xfId="0" applyFont="1" applyFill="1">
      <alignment vertical="center"/>
    </xf>
    <xf numFmtId="0" fontId="53" fillId="13" borderId="0" xfId="4" applyFont="1" applyFill="1" applyBorder="1" applyAlignment="1">
      <alignment horizontal="left" vertical="center"/>
    </xf>
    <xf numFmtId="0" fontId="23" fillId="13" borderId="0" xfId="4" applyFont="1" applyFill="1" applyAlignment="1">
      <alignment horizontal="left" vertical="center"/>
    </xf>
    <xf numFmtId="0" fontId="70" fillId="0" borderId="0" xfId="4" applyFont="1" applyBorder="1">
      <alignment vertical="center"/>
    </xf>
    <xf numFmtId="0" fontId="72" fillId="0" borderId="0" xfId="0" applyFont="1">
      <alignment vertical="center"/>
    </xf>
    <xf numFmtId="0" fontId="73" fillId="0" borderId="0" xfId="0" applyFont="1">
      <alignment vertical="center"/>
    </xf>
    <xf numFmtId="0" fontId="74" fillId="0" borderId="0" xfId="0" applyFont="1">
      <alignment vertical="center"/>
    </xf>
    <xf numFmtId="0" fontId="26" fillId="0" borderId="4" xfId="0" applyFont="1" applyBorder="1" applyAlignment="1" applyProtection="1">
      <alignment horizontal="center" vertical="center" wrapText="1"/>
      <protection locked="0"/>
    </xf>
    <xf numFmtId="0" fontId="28" fillId="0" borderId="11" xfId="0" applyFont="1" applyBorder="1" applyAlignment="1">
      <alignment horizontal="center" vertical="center" shrinkToFit="1"/>
    </xf>
    <xf numFmtId="0" fontId="28" fillId="0" borderId="13" xfId="0" applyFont="1" applyBorder="1" applyAlignment="1">
      <alignment horizontal="right" vertical="center" shrinkToFit="1"/>
    </xf>
    <xf numFmtId="0" fontId="28" fillId="0" borderId="0" xfId="0" applyFont="1" applyAlignment="1">
      <alignment horizontal="center" vertical="center"/>
    </xf>
    <xf numFmtId="0" fontId="28" fillId="0" borderId="4" xfId="0" applyFont="1" applyBorder="1" applyAlignment="1">
      <alignment horizontal="center" vertical="center"/>
    </xf>
    <xf numFmtId="0" fontId="26" fillId="0" borderId="2" xfId="0" applyFont="1" applyBorder="1" applyAlignment="1" applyProtection="1">
      <alignment vertical="center"/>
      <protection locked="0"/>
    </xf>
    <xf numFmtId="0" fontId="26" fillId="0" borderId="6" xfId="0" applyFont="1" applyBorder="1" applyAlignment="1" applyProtection="1">
      <alignment vertical="center"/>
      <protection locked="0"/>
    </xf>
    <xf numFmtId="0" fontId="26" fillId="0" borderId="2" xfId="0" applyFont="1" applyBorder="1" applyAlignment="1" applyProtection="1">
      <alignment vertical="center"/>
      <protection locked="0"/>
    </xf>
    <xf numFmtId="0" fontId="26" fillId="0" borderId="6" xfId="0" applyFont="1" applyBorder="1" applyAlignment="1" applyProtection="1">
      <alignment vertical="center"/>
      <protection locked="0"/>
    </xf>
    <xf numFmtId="56" fontId="0" fillId="0" borderId="1" xfId="0" applyNumberFormat="1" applyBorder="1">
      <alignment vertical="center"/>
    </xf>
    <xf numFmtId="179" fontId="0" fillId="0" borderId="1" xfId="0" applyNumberFormat="1" applyBorder="1">
      <alignment vertical="center"/>
    </xf>
    <xf numFmtId="0" fontId="5" fillId="0" borderId="0" xfId="0" applyFont="1" applyAlignment="1">
      <alignment horizontal="right" vertical="center" wrapText="1"/>
    </xf>
    <xf numFmtId="0" fontId="5" fillId="0" borderId="5" xfId="0" applyFont="1" applyBorder="1" applyAlignment="1">
      <alignment horizontal="right" vertical="center" wrapText="1"/>
    </xf>
    <xf numFmtId="0" fontId="6" fillId="3" borderId="6" xfId="0" applyFont="1" applyFill="1" applyBorder="1" applyAlignment="1">
      <alignment horizontal="left" vertical="center"/>
    </xf>
    <xf numFmtId="38" fontId="57" fillId="0" borderId="4" xfId="2" applyFont="1" applyFill="1" applyBorder="1" applyAlignment="1" applyProtection="1">
      <alignment horizontal="right" vertical="center"/>
    </xf>
    <xf numFmtId="0" fontId="60" fillId="0" borderId="0" xfId="0" applyFont="1" applyAlignment="1">
      <alignment horizontal="center" vertical="center"/>
    </xf>
    <xf numFmtId="0" fontId="57" fillId="0" borderId="0" xfId="0" applyFont="1" applyAlignment="1" applyProtection="1">
      <alignment horizontal="left" vertical="center" shrinkToFit="1"/>
      <protection locked="0"/>
    </xf>
    <xf numFmtId="0" fontId="25" fillId="0" borderId="0" xfId="0" applyFont="1" applyAlignment="1" applyProtection="1">
      <alignment horizontal="left" vertical="center" shrinkToFit="1"/>
      <protection locked="0"/>
    </xf>
    <xf numFmtId="0" fontId="57" fillId="0" borderId="0" xfId="0" applyFont="1" applyAlignment="1">
      <alignment horizontal="center" vertical="center"/>
    </xf>
    <xf numFmtId="0" fontId="57" fillId="0" borderId="0" xfId="0" applyFont="1" applyAlignment="1">
      <alignment horizontal="left" vertical="top" wrapText="1"/>
    </xf>
    <xf numFmtId="0" fontId="57" fillId="0" borderId="0" xfId="0" applyFont="1" applyAlignment="1">
      <alignment horizontal="left" vertical="top"/>
    </xf>
    <xf numFmtId="0" fontId="57" fillId="0" borderId="0" xfId="0" applyFont="1" applyAlignment="1">
      <alignment horizontal="center" vertical="top" wrapText="1"/>
    </xf>
    <xf numFmtId="0" fontId="57" fillId="0" borderId="0" xfId="0" applyFont="1" applyAlignment="1">
      <alignment horizontal="center" vertical="center" wrapText="1"/>
    </xf>
    <xf numFmtId="0" fontId="57" fillId="0" borderId="0" xfId="0" applyFont="1" applyAlignment="1">
      <alignment vertical="center"/>
    </xf>
    <xf numFmtId="0" fontId="25" fillId="0" borderId="0" xfId="0" applyFont="1" applyAlignment="1">
      <alignment vertical="center"/>
    </xf>
    <xf numFmtId="0" fontId="58" fillId="0" borderId="0" xfId="0" applyFont="1" applyAlignment="1" applyProtection="1">
      <alignment horizontal="left" vertical="center" wrapText="1" shrinkToFit="1"/>
      <protection locked="0"/>
    </xf>
    <xf numFmtId="58" fontId="57" fillId="0" borderId="0" xfId="0" applyNumberFormat="1" applyFont="1" applyAlignment="1" applyProtection="1">
      <alignment horizontal="center" vertical="center"/>
      <protection locked="0"/>
    </xf>
    <xf numFmtId="0" fontId="7" fillId="5" borderId="2" xfId="0" applyFont="1" applyFill="1" applyBorder="1" applyAlignment="1">
      <alignment horizontal="left" vertical="center"/>
    </xf>
    <xf numFmtId="0" fontId="7" fillId="5" borderId="6" xfId="0" applyFont="1" applyFill="1" applyBorder="1" applyAlignment="1">
      <alignment horizontal="left" vertical="center"/>
    </xf>
    <xf numFmtId="0" fontId="7" fillId="5" borderId="3" xfId="0" applyFont="1" applyFill="1" applyBorder="1" applyAlignment="1">
      <alignment horizontal="left" vertical="center"/>
    </xf>
    <xf numFmtId="0" fontId="5" fillId="4" borderId="0" xfId="0" applyFont="1" applyFill="1" applyAlignment="1">
      <alignment horizontal="left" vertical="center" indent="8"/>
    </xf>
    <xf numFmtId="0" fontId="5" fillId="0" borderId="0" xfId="0" applyFont="1" applyAlignment="1">
      <alignment horizontal="right" wrapText="1"/>
    </xf>
    <xf numFmtId="0" fontId="5" fillId="0" borderId="5" xfId="0" applyFont="1" applyBorder="1" applyAlignment="1">
      <alignment horizontal="right"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7" fillId="5" borderId="2"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3" xfId="0" applyFont="1" applyFill="1" applyBorder="1" applyAlignment="1">
      <alignment horizontal="left" vertical="center" wrapText="1"/>
    </xf>
    <xf numFmtId="0" fontId="5" fillId="0" borderId="0" xfId="0" applyFont="1" applyAlignment="1">
      <alignment horizontal="right" vertical="center" wrapText="1"/>
    </xf>
    <xf numFmtId="0" fontId="5" fillId="0" borderId="5" xfId="0" applyFont="1" applyBorder="1" applyAlignment="1">
      <alignment horizontal="righ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38" fillId="0" borderId="2" xfId="0" applyFont="1" applyBorder="1" applyAlignment="1">
      <alignment horizontal="left" vertical="center" wrapText="1"/>
    </xf>
    <xf numFmtId="0" fontId="38" fillId="0" borderId="6" xfId="0" applyFont="1" applyBorder="1" applyAlignment="1">
      <alignment horizontal="left" vertical="center" wrapText="1"/>
    </xf>
    <xf numFmtId="0" fontId="38"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5" fillId="0" borderId="0" xfId="0" applyFont="1" applyAlignment="1">
      <alignment horizontal="left" vertical="center"/>
    </xf>
    <xf numFmtId="0" fontId="6" fillId="3" borderId="2" xfId="0" applyFont="1" applyFill="1" applyBorder="1" applyAlignment="1">
      <alignment horizontal="left" vertical="center"/>
    </xf>
    <xf numFmtId="0" fontId="6" fillId="3" borderId="6" xfId="0" applyFont="1" applyFill="1" applyBorder="1" applyAlignment="1">
      <alignment horizontal="left" vertical="center"/>
    </xf>
    <xf numFmtId="0" fontId="7" fillId="2" borderId="2" xfId="0" applyFont="1" applyFill="1" applyBorder="1" applyAlignment="1">
      <alignment horizontal="left" vertical="center"/>
    </xf>
    <xf numFmtId="0" fontId="7" fillId="2" borderId="6" xfId="0" applyFont="1" applyFill="1" applyBorder="1" applyAlignment="1">
      <alignment horizontal="left" vertical="center"/>
    </xf>
    <xf numFmtId="0" fontId="7" fillId="2" borderId="3" xfId="0" applyFont="1" applyFill="1" applyBorder="1" applyAlignment="1">
      <alignment horizontal="left"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5" borderId="2" xfId="0" applyFont="1" applyFill="1" applyBorder="1" applyAlignment="1">
      <alignment horizontal="left" vertical="center"/>
    </xf>
    <xf numFmtId="0" fontId="8" fillId="5" borderId="6" xfId="0" applyFont="1" applyFill="1" applyBorder="1" applyAlignment="1">
      <alignment horizontal="left" vertical="center"/>
    </xf>
    <xf numFmtId="0" fontId="8" fillId="5" borderId="3" xfId="0" applyFont="1" applyFill="1" applyBorder="1" applyAlignment="1">
      <alignment horizontal="left" vertical="center"/>
    </xf>
    <xf numFmtId="0" fontId="8" fillId="5" borderId="2"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2" borderId="2" xfId="0" applyFont="1" applyFill="1" applyBorder="1" applyAlignment="1">
      <alignment horizontal="left" vertical="center"/>
    </xf>
    <xf numFmtId="0" fontId="8" fillId="2" borderId="6" xfId="0" applyFont="1" applyFill="1" applyBorder="1" applyAlignment="1">
      <alignment horizontal="left" vertical="center"/>
    </xf>
    <xf numFmtId="0" fontId="8" fillId="2" borderId="3" xfId="0" applyFont="1" applyFill="1" applyBorder="1" applyAlignment="1">
      <alignment horizontal="left" vertical="center"/>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21" fillId="0" borderId="0" xfId="0" applyFont="1" applyAlignment="1">
      <alignment horizontal="center" vertical="center"/>
    </xf>
    <xf numFmtId="0" fontId="45" fillId="0" borderId="19" xfId="0" applyFont="1" applyBorder="1" applyAlignment="1">
      <alignment horizontal="center" vertical="center"/>
    </xf>
    <xf numFmtId="0" fontId="45" fillId="0" borderId="21" xfId="0" applyFont="1" applyBorder="1" applyAlignment="1">
      <alignment horizontal="center" vertical="center"/>
    </xf>
    <xf numFmtId="0" fontId="45" fillId="0" borderId="20" xfId="0" applyFont="1" applyBorder="1" applyAlignment="1">
      <alignment horizontal="center" vertical="center"/>
    </xf>
    <xf numFmtId="0" fontId="26" fillId="0" borderId="8" xfId="0" applyFont="1" applyBorder="1" applyAlignment="1">
      <alignment horizontal="left" vertical="center" shrinkToFit="1"/>
    </xf>
    <xf numFmtId="0" fontId="26" fillId="0" borderId="7" xfId="0" applyFont="1" applyBorder="1" applyAlignment="1">
      <alignment horizontal="left" vertical="center" shrinkToFit="1"/>
    </xf>
    <xf numFmtId="0" fontId="26" fillId="0" borderId="9" xfId="0" applyFont="1" applyBorder="1" applyAlignment="1">
      <alignment horizontal="left" vertical="center" shrinkToFit="1"/>
    </xf>
    <xf numFmtId="0" fontId="26" fillId="0" borderId="13" xfId="0" applyFont="1" applyBorder="1" applyAlignment="1">
      <alignment horizontal="left" vertical="center" wrapText="1"/>
    </xf>
    <xf numFmtId="0" fontId="26" fillId="0" borderId="4" xfId="0" applyFont="1" applyBorder="1" applyAlignment="1">
      <alignment horizontal="left" vertical="center" wrapText="1"/>
    </xf>
    <xf numFmtId="0" fontId="26" fillId="0" borderId="14" xfId="0" applyFont="1" applyBorder="1" applyAlignment="1">
      <alignment horizontal="left" vertical="center" wrapText="1"/>
    </xf>
    <xf numFmtId="0" fontId="26" fillId="0" borderId="0" xfId="3" applyFont="1" applyAlignment="1">
      <alignment horizontal="left"/>
    </xf>
    <xf numFmtId="0" fontId="26" fillId="0" borderId="8" xfId="0" applyFont="1" applyBorder="1" applyAlignment="1">
      <alignment horizontal="right" vertical="center"/>
    </xf>
    <xf numFmtId="0" fontId="26" fillId="0" borderId="9" xfId="0" applyFont="1" applyBorder="1" applyAlignment="1">
      <alignment horizontal="right" vertical="center"/>
    </xf>
    <xf numFmtId="0" fontId="26" fillId="0" borderId="1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4" xfId="0" applyFont="1" applyBorder="1" applyAlignment="1">
      <alignment horizontal="center" vertical="center" wrapText="1"/>
    </xf>
    <xf numFmtId="38" fontId="28" fillId="0" borderId="13" xfId="2" applyFont="1" applyFill="1" applyBorder="1" applyAlignment="1">
      <alignment horizontal="right" vertical="center"/>
    </xf>
    <xf numFmtId="38" fontId="28" fillId="0" borderId="14" xfId="2" applyFont="1" applyFill="1" applyBorder="1" applyAlignment="1">
      <alignment horizontal="right" vertical="center"/>
    </xf>
    <xf numFmtId="0" fontId="26" fillId="0" borderId="11"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protection locked="0"/>
    </xf>
    <xf numFmtId="0" fontId="26" fillId="0" borderId="5" xfId="0" applyFont="1" applyBorder="1" applyAlignment="1" applyProtection="1">
      <alignment horizontal="center" vertical="center" wrapText="1"/>
      <protection locked="0"/>
    </xf>
    <xf numFmtId="0" fontId="26" fillId="0" borderId="13"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8" fillId="0" borderId="34" xfId="0" applyFont="1" applyBorder="1" applyAlignment="1">
      <alignment horizontal="center" vertical="center"/>
    </xf>
    <xf numFmtId="0" fontId="28" fillId="0" borderId="33" xfId="0" applyFont="1" applyBorder="1" applyAlignment="1">
      <alignment horizontal="center" vertical="center"/>
    </xf>
    <xf numFmtId="0" fontId="28" fillId="0" borderId="35" xfId="0" applyFont="1" applyBorder="1" applyAlignment="1">
      <alignment horizontal="center" vertical="center"/>
    </xf>
    <xf numFmtId="0" fontId="28" fillId="0" borderId="17" xfId="0" applyFont="1" applyBorder="1" applyAlignment="1">
      <alignment horizontal="center" vertical="center"/>
    </xf>
    <xf numFmtId="0" fontId="28" fillId="0" borderId="30" xfId="0" applyFont="1" applyBorder="1" applyAlignment="1">
      <alignment horizontal="center" vertical="center"/>
    </xf>
    <xf numFmtId="0" fontId="28" fillId="0" borderId="18" xfId="0" applyFont="1" applyBorder="1" applyAlignment="1">
      <alignment horizontal="center" vertical="center"/>
    </xf>
    <xf numFmtId="0" fontId="28" fillId="0" borderId="11"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13" xfId="0" applyFont="1" applyBorder="1" applyAlignment="1">
      <alignment horizontal="right" vertical="center" shrinkToFit="1"/>
    </xf>
    <xf numFmtId="0" fontId="28" fillId="0" borderId="14" xfId="0" applyFont="1" applyBorder="1" applyAlignment="1">
      <alignment horizontal="right" vertical="center" shrinkToFit="1"/>
    </xf>
    <xf numFmtId="0" fontId="26" fillId="0" borderId="8" xfId="0" applyFont="1" applyBorder="1" applyAlignment="1">
      <alignment horizontal="center" vertical="center"/>
    </xf>
    <xf numFmtId="0" fontId="26" fillId="0" borderId="7" xfId="0" applyFont="1" applyBorder="1" applyAlignment="1">
      <alignment horizontal="center" vertical="center"/>
    </xf>
    <xf numFmtId="0" fontId="26" fillId="0" borderId="9" xfId="0" applyFont="1" applyBorder="1" applyAlignment="1">
      <alignment horizontal="center" vertical="center"/>
    </xf>
    <xf numFmtId="0" fontId="26" fillId="0" borderId="11"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26" fillId="0" borderId="13" xfId="0" applyFont="1" applyBorder="1" applyAlignment="1">
      <alignment horizontal="center" vertical="center"/>
    </xf>
    <xf numFmtId="0" fontId="26" fillId="0" borderId="4" xfId="0" applyFont="1" applyBorder="1" applyAlignment="1">
      <alignment horizontal="center" vertical="center"/>
    </xf>
    <xf numFmtId="0" fontId="26" fillId="0" borderId="14" xfId="0" applyFont="1" applyBorder="1" applyAlignment="1">
      <alignment horizontal="center" vertical="center"/>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6" fillId="0" borderId="8"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0" xfId="0" applyFont="1" applyAlignment="1">
      <alignment horizontal="center" vertical="center" wrapText="1"/>
    </xf>
    <xf numFmtId="0" fontId="26" fillId="0" borderId="5" xfId="0" applyFont="1" applyBorder="1" applyAlignment="1">
      <alignment horizontal="center" vertical="center" wrapText="1"/>
    </xf>
    <xf numFmtId="178" fontId="28" fillId="0" borderId="17" xfId="0" applyNumberFormat="1" applyFont="1" applyBorder="1" applyAlignment="1">
      <alignment horizontal="right" vertical="center"/>
    </xf>
    <xf numFmtId="178" fontId="28" fillId="0" borderId="18" xfId="0" applyNumberFormat="1" applyFont="1" applyBorder="1" applyAlignment="1">
      <alignment horizontal="right"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26" fillId="0" borderId="8" xfId="0" applyFont="1" applyBorder="1" applyAlignment="1" applyProtection="1">
      <alignment horizontal="left" vertical="center" wrapText="1"/>
      <protection locked="0"/>
    </xf>
    <xf numFmtId="0" fontId="26" fillId="0" borderId="9" xfId="0" applyFont="1" applyBorder="1" applyAlignment="1" applyProtection="1">
      <alignment horizontal="left" vertical="center" wrapText="1"/>
      <protection locked="0"/>
    </xf>
    <xf numFmtId="0" fontId="26" fillId="0" borderId="11" xfId="0" applyFont="1" applyBorder="1" applyAlignment="1" applyProtection="1">
      <alignment horizontal="left" vertical="center" wrapText="1"/>
      <protection locked="0"/>
    </xf>
    <xf numFmtId="0" fontId="26" fillId="0" borderId="5" xfId="0" applyFont="1" applyBorder="1" applyAlignment="1" applyProtection="1">
      <alignment horizontal="left" vertical="center" wrapText="1"/>
      <protection locked="0"/>
    </xf>
    <xf numFmtId="0" fontId="28" fillId="0" borderId="8" xfId="0" applyFont="1" applyBorder="1" applyAlignment="1">
      <alignment horizontal="right" vertical="center"/>
    </xf>
    <xf numFmtId="0" fontId="28" fillId="0" borderId="9" xfId="0" applyFont="1" applyBorder="1" applyAlignment="1">
      <alignment horizontal="right" vertical="center"/>
    </xf>
    <xf numFmtId="178" fontId="28" fillId="0" borderId="2" xfId="0" applyNumberFormat="1" applyFont="1" applyBorder="1" applyAlignment="1">
      <alignment horizontal="right" vertical="center"/>
    </xf>
    <xf numFmtId="178" fontId="28" fillId="0" borderId="3" xfId="0" applyNumberFormat="1" applyFont="1" applyBorder="1" applyAlignment="1">
      <alignment horizontal="right" vertical="center"/>
    </xf>
    <xf numFmtId="0" fontId="28" fillId="0" borderId="6"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63" fillId="0" borderId="26" xfId="0" applyFont="1" applyBorder="1" applyAlignment="1">
      <alignment horizontal="center" vertical="top" wrapText="1"/>
    </xf>
    <xf numFmtId="0" fontId="63" fillId="0" borderId="27" xfId="0" applyFont="1" applyBorder="1" applyAlignment="1">
      <alignment horizontal="center" vertical="top" wrapText="1"/>
    </xf>
    <xf numFmtId="0" fontId="63" fillId="0" borderId="31" xfId="0" applyFont="1" applyBorder="1" applyAlignment="1">
      <alignment horizontal="center" vertical="top" wrapText="1"/>
    </xf>
    <xf numFmtId="0" fontId="28" fillId="0" borderId="0" xfId="0" applyFont="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6" fillId="0" borderId="10" xfId="0" applyFont="1" applyBorder="1" applyAlignment="1">
      <alignment horizontal="center" vertical="center" wrapText="1"/>
    </xf>
    <xf numFmtId="0" fontId="26" fillId="0" borderId="12"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5" xfId="0" applyFont="1" applyBorder="1" applyAlignment="1">
      <alignment horizontal="center" vertical="center" wrapText="1"/>
    </xf>
    <xf numFmtId="0" fontId="26" fillId="0" borderId="6"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56" fillId="0" borderId="0" xfId="0" applyFont="1" applyAlignment="1">
      <alignment horizontal="center" vertical="center"/>
    </xf>
    <xf numFmtId="178" fontId="28" fillId="0" borderId="12" xfId="0" applyNumberFormat="1" applyFont="1" applyBorder="1" applyAlignment="1">
      <alignment horizontal="right" vertical="center"/>
    </xf>
    <xf numFmtId="178" fontId="28" fillId="0" borderId="15" xfId="0" applyNumberFormat="1" applyFont="1" applyBorder="1" applyAlignment="1">
      <alignment horizontal="right" vertical="center"/>
    </xf>
    <xf numFmtId="177" fontId="26" fillId="0" borderId="12" xfId="0" applyNumberFormat="1" applyFont="1" applyBorder="1" applyAlignment="1">
      <alignment horizontal="right" vertical="center"/>
    </xf>
    <xf numFmtId="177" fontId="26" fillId="0" borderId="11" xfId="0" applyNumberFormat="1" applyFont="1" applyBorder="1" applyAlignment="1">
      <alignment horizontal="right" vertical="center"/>
    </xf>
    <xf numFmtId="177" fontId="26" fillId="0" borderId="5" xfId="0" applyNumberFormat="1" applyFont="1" applyBorder="1" applyAlignment="1">
      <alignment horizontal="right" vertical="center"/>
    </xf>
    <xf numFmtId="177" fontId="26" fillId="0" borderId="13" xfId="0" applyNumberFormat="1" applyFont="1" applyBorder="1" applyAlignment="1">
      <alignment horizontal="right" vertical="center"/>
    </xf>
    <xf numFmtId="177" fontId="26" fillId="0" borderId="14" xfId="0" applyNumberFormat="1" applyFont="1" applyBorder="1" applyAlignment="1">
      <alignment horizontal="right" vertical="center"/>
    </xf>
    <xf numFmtId="0" fontId="49" fillId="0" borderId="26" xfId="0" applyFont="1" applyBorder="1" applyAlignment="1">
      <alignment horizontal="center" vertical="top" wrapText="1"/>
    </xf>
    <xf numFmtId="0" fontId="49" fillId="0" borderId="27" xfId="0" applyFont="1" applyBorder="1" applyAlignment="1">
      <alignment horizontal="center" vertical="top" wrapText="1"/>
    </xf>
    <xf numFmtId="0" fontId="49" fillId="0" borderId="31" xfId="0" applyFont="1" applyBorder="1" applyAlignment="1">
      <alignment horizontal="center" vertical="top" wrapText="1"/>
    </xf>
    <xf numFmtId="0" fontId="26" fillId="0" borderId="0" xfId="0" applyFont="1" applyAlignment="1" applyProtection="1">
      <alignment horizontal="center" vertical="center" wrapText="1"/>
      <protection locked="0"/>
    </xf>
    <xf numFmtId="177" fontId="28" fillId="0" borderId="10" xfId="0" applyNumberFormat="1" applyFont="1" applyBorder="1" applyAlignment="1" applyProtection="1">
      <alignment horizontal="right" vertical="center" wrapText="1"/>
      <protection locked="0"/>
    </xf>
    <xf numFmtId="177" fontId="28" fillId="0" borderId="12" xfId="0" applyNumberFormat="1" applyFont="1" applyBorder="1" applyAlignment="1" applyProtection="1">
      <alignment horizontal="right" vertical="center" wrapText="1"/>
      <protection locked="0"/>
    </xf>
    <xf numFmtId="177" fontId="28" fillId="0" borderId="8" xfId="0" applyNumberFormat="1" applyFont="1" applyBorder="1" applyAlignment="1" applyProtection="1">
      <alignment horizontal="right" vertical="center"/>
      <protection locked="0"/>
    </xf>
    <xf numFmtId="177" fontId="28" fillId="0" borderId="9" xfId="0" applyNumberFormat="1" applyFont="1" applyBorder="1" applyAlignment="1" applyProtection="1">
      <alignment horizontal="right" vertical="center"/>
      <protection locked="0"/>
    </xf>
    <xf numFmtId="177" fontId="28" fillId="0" borderId="11" xfId="0" applyNumberFormat="1" applyFont="1" applyBorder="1" applyAlignment="1" applyProtection="1">
      <alignment horizontal="right" vertical="center"/>
      <protection locked="0"/>
    </xf>
    <xf numFmtId="177" fontId="28" fillId="0" borderId="5" xfId="0" applyNumberFormat="1" applyFont="1" applyBorder="1" applyAlignment="1" applyProtection="1">
      <alignment horizontal="right" vertical="center"/>
      <protection locked="0"/>
    </xf>
    <xf numFmtId="0" fontId="26" fillId="0" borderId="11" xfId="0" applyFont="1" applyBorder="1" applyAlignment="1">
      <alignment horizontal="center" vertical="center" shrinkToFit="1"/>
    </xf>
    <xf numFmtId="0" fontId="26" fillId="0" borderId="5" xfId="0" applyFont="1" applyBorder="1" applyAlignment="1">
      <alignment horizontal="center" vertical="center" shrinkToFit="1"/>
    </xf>
    <xf numFmtId="177" fontId="28" fillId="0" borderId="10" xfId="0" applyNumberFormat="1" applyFont="1" applyBorder="1" applyAlignment="1">
      <alignment horizontal="right" vertical="center" wrapText="1"/>
    </xf>
    <xf numFmtId="177" fontId="28" fillId="0" borderId="15" xfId="0" applyNumberFormat="1" applyFont="1" applyBorder="1" applyAlignment="1">
      <alignment horizontal="right" vertical="center" wrapText="1"/>
    </xf>
    <xf numFmtId="177" fontId="28" fillId="0" borderId="13" xfId="0" applyNumberFormat="1" applyFont="1" applyBorder="1" applyAlignment="1" applyProtection="1">
      <alignment horizontal="right" vertical="center"/>
      <protection locked="0"/>
    </xf>
    <xf numFmtId="177" fontId="28" fillId="0" borderId="14" xfId="0" applyNumberFormat="1" applyFont="1" applyBorder="1" applyAlignment="1" applyProtection="1">
      <alignment horizontal="right" vertical="center"/>
      <protection locked="0"/>
    </xf>
    <xf numFmtId="0" fontId="26" fillId="0" borderId="6"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49" fontId="49" fillId="0" borderId="6" xfId="0" applyNumberFormat="1" applyFont="1" applyBorder="1" applyAlignment="1">
      <alignment horizontal="center" vertical="center"/>
    </xf>
    <xf numFmtId="49" fontId="49" fillId="0" borderId="3" xfId="0" applyNumberFormat="1" applyFont="1" applyBorder="1" applyAlignment="1">
      <alignment horizontal="center" vertical="center"/>
    </xf>
    <xf numFmtId="49" fontId="49" fillId="7" borderId="6" xfId="0" applyNumberFormat="1" applyFont="1" applyFill="1" applyBorder="1" applyAlignment="1">
      <alignment horizontal="center" vertical="center"/>
    </xf>
    <xf numFmtId="49" fontId="49" fillId="7" borderId="3" xfId="0" applyNumberFormat="1" applyFont="1" applyFill="1" applyBorder="1" applyAlignment="1">
      <alignment horizontal="center" vertical="center"/>
    </xf>
    <xf numFmtId="177" fontId="28" fillId="0" borderId="24" xfId="2" quotePrefix="1" applyNumberFormat="1" applyFont="1" applyFill="1" applyBorder="1" applyAlignment="1">
      <alignment horizontal="right" vertical="center"/>
    </xf>
    <xf numFmtId="177" fontId="28" fillId="0" borderId="25" xfId="2" quotePrefix="1" applyNumberFormat="1" applyFont="1" applyFill="1" applyBorder="1" applyAlignment="1">
      <alignment horizontal="right" vertical="center"/>
    </xf>
    <xf numFmtId="177" fontId="28" fillId="0" borderId="10" xfId="2" quotePrefix="1" applyNumberFormat="1" applyFont="1" applyFill="1" applyBorder="1" applyAlignment="1">
      <alignment horizontal="right" vertical="center"/>
    </xf>
    <xf numFmtId="177" fontId="28" fillId="0" borderId="15" xfId="2" quotePrefix="1" applyNumberFormat="1" applyFont="1" applyFill="1" applyBorder="1" applyAlignment="1">
      <alignment horizontal="right" vertical="center"/>
    </xf>
    <xf numFmtId="177" fontId="28" fillId="0" borderId="12" xfId="0" applyNumberFormat="1" applyFont="1" applyBorder="1" applyAlignment="1">
      <alignment horizontal="right" vertical="center" wrapText="1"/>
    </xf>
    <xf numFmtId="38" fontId="28" fillId="0" borderId="10" xfId="2" applyFont="1" applyFill="1" applyBorder="1" applyAlignment="1" applyProtection="1">
      <alignment horizontal="right" vertical="center"/>
      <protection locked="0"/>
    </xf>
    <xf numFmtId="38" fontId="28" fillId="0" borderId="15" xfId="2" applyFont="1" applyFill="1" applyBorder="1" applyAlignment="1" applyProtection="1">
      <alignment horizontal="right" vertical="center"/>
      <protection locked="0"/>
    </xf>
    <xf numFmtId="0" fontId="28" fillId="0" borderId="28" xfId="0" applyFont="1" applyBorder="1" applyAlignment="1">
      <alignment horizontal="center" vertical="center"/>
    </xf>
    <xf numFmtId="0" fontId="28" fillId="0" borderId="29" xfId="0" applyFont="1" applyBorder="1" applyAlignment="1">
      <alignment horizontal="center" vertical="center"/>
    </xf>
    <xf numFmtId="0" fontId="28" fillId="0" borderId="32" xfId="0" applyFont="1" applyBorder="1" applyAlignment="1">
      <alignment horizontal="center" vertical="center"/>
    </xf>
    <xf numFmtId="38" fontId="28" fillId="0" borderId="10" xfId="2" quotePrefix="1" applyFont="1" applyFill="1" applyBorder="1" applyAlignment="1" applyProtection="1">
      <alignment horizontal="right" vertical="center"/>
    </xf>
    <xf numFmtId="38" fontId="28" fillId="0" borderId="12" xfId="2" quotePrefix="1" applyFont="1" applyFill="1" applyBorder="1" applyAlignment="1" applyProtection="1">
      <alignment horizontal="right" vertical="center"/>
    </xf>
    <xf numFmtId="0" fontId="28" fillId="0" borderId="10"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6" fillId="12" borderId="2" xfId="0" applyFont="1" applyFill="1" applyBorder="1" applyAlignment="1">
      <alignment horizontal="left" vertical="center"/>
    </xf>
    <xf numFmtId="0" fontId="26" fillId="12" borderId="6" xfId="0" applyFont="1" applyFill="1" applyBorder="1" applyAlignment="1">
      <alignment horizontal="left" vertical="center"/>
    </xf>
    <xf numFmtId="0" fontId="26" fillId="12" borderId="3" xfId="0" applyFont="1" applyFill="1" applyBorder="1" applyAlignment="1">
      <alignment horizontal="left"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46" fillId="0" borderId="28" xfId="0" applyFont="1" applyBorder="1" applyAlignment="1">
      <alignment horizontal="center" vertical="top" wrapText="1"/>
    </xf>
    <xf numFmtId="0" fontId="46" fillId="0" borderId="29" xfId="0" applyFont="1" applyBorder="1" applyAlignment="1">
      <alignment horizontal="center" vertical="top" wrapText="1"/>
    </xf>
    <xf numFmtId="0" fontId="46" fillId="0" borderId="32" xfId="0" applyFont="1" applyBorder="1" applyAlignment="1">
      <alignment horizontal="center" vertical="top" wrapText="1"/>
    </xf>
    <xf numFmtId="177" fontId="28" fillId="0" borderId="2" xfId="0" applyNumberFormat="1" applyFont="1" applyBorder="1" applyAlignment="1" applyProtection="1">
      <alignment horizontal="right" vertical="center"/>
      <protection locked="0"/>
    </xf>
    <xf numFmtId="177" fontId="28" fillId="0" borderId="3" xfId="0" applyNumberFormat="1" applyFont="1" applyBorder="1" applyAlignment="1" applyProtection="1">
      <alignment horizontal="right" vertical="center"/>
      <protection locked="0"/>
    </xf>
    <xf numFmtId="177" fontId="28" fillId="0" borderId="2" xfId="0" applyNumberFormat="1" applyFont="1" applyBorder="1" applyAlignment="1">
      <alignment horizontal="right" vertical="center"/>
    </xf>
    <xf numFmtId="177" fontId="28" fillId="0" borderId="3" xfId="0" applyNumberFormat="1" applyFont="1" applyBorder="1" applyAlignment="1">
      <alignment horizontal="right" vertical="center"/>
    </xf>
    <xf numFmtId="0" fontId="46" fillId="0" borderId="8" xfId="0" applyFont="1" applyBorder="1" applyAlignment="1">
      <alignment horizontal="center" vertical="top" wrapText="1"/>
    </xf>
    <xf numFmtId="0" fontId="46" fillId="0" borderId="13" xfId="0" applyFont="1" applyBorder="1" applyAlignment="1">
      <alignment horizontal="center" vertical="top" wrapText="1"/>
    </xf>
    <xf numFmtId="0" fontId="26" fillId="0" borderId="7"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38" fontId="26" fillId="0" borderId="8" xfId="0" applyNumberFormat="1" applyFont="1" applyBorder="1" applyAlignment="1">
      <alignment horizontal="right" vertical="center"/>
    </xf>
    <xf numFmtId="38" fontId="26" fillId="0" borderId="9" xfId="0" applyNumberFormat="1" applyFont="1" applyBorder="1" applyAlignment="1">
      <alignment horizontal="right" vertical="center"/>
    </xf>
    <xf numFmtId="38" fontId="26" fillId="0" borderId="11" xfId="0" applyNumberFormat="1" applyFont="1" applyBorder="1" applyAlignment="1">
      <alignment horizontal="right" vertical="center"/>
    </xf>
    <xf numFmtId="38" fontId="26" fillId="0" borderId="5" xfId="0" applyNumberFormat="1" applyFont="1" applyBorder="1" applyAlignment="1">
      <alignment horizontal="right" vertical="center"/>
    </xf>
    <xf numFmtId="0" fontId="26" fillId="0" borderId="1" xfId="0" applyFont="1" applyBorder="1" applyAlignment="1" applyProtection="1">
      <alignment horizontal="center" vertical="center"/>
      <protection locked="0"/>
    </xf>
    <xf numFmtId="49" fontId="26" fillId="0" borderId="1" xfId="0" applyNumberFormat="1" applyFont="1" applyBorder="1" applyAlignment="1" applyProtection="1">
      <alignment horizontal="center" vertical="center"/>
      <protection locked="0"/>
    </xf>
    <xf numFmtId="0" fontId="26" fillId="0" borderId="1" xfId="0" applyFont="1" applyBorder="1" applyAlignment="1">
      <alignment horizontal="center" vertical="center"/>
    </xf>
    <xf numFmtId="0" fontId="28" fillId="0" borderId="10" xfId="0" applyFont="1" applyBorder="1" applyAlignment="1">
      <alignment horizontal="center" wrapText="1" shrinkToFit="1"/>
    </xf>
    <xf numFmtId="0" fontId="28" fillId="0" borderId="12" xfId="0" applyFont="1" applyBorder="1" applyAlignment="1">
      <alignment horizontal="center" wrapText="1" shrinkToFit="1"/>
    </xf>
    <xf numFmtId="0" fontId="27" fillId="0" borderId="0" xfId="0" applyFont="1" applyAlignment="1">
      <alignment horizontal="center" vertical="center"/>
    </xf>
    <xf numFmtId="0" fontId="48" fillId="9" borderId="0" xfId="0" applyFont="1" applyFill="1" applyAlignment="1">
      <alignment horizontal="left" vertical="center" shrinkToFit="1"/>
    </xf>
    <xf numFmtId="0" fontId="28" fillId="0" borderId="10" xfId="0" applyFont="1" applyBorder="1" applyAlignment="1">
      <alignment horizontal="center" vertical="center" wrapText="1" shrinkToFit="1"/>
    </xf>
    <xf numFmtId="0" fontId="28" fillId="0" borderId="12" xfId="0" applyFont="1" applyBorder="1" applyAlignment="1">
      <alignment horizontal="center" vertical="center" wrapText="1" shrinkToFit="1"/>
    </xf>
    <xf numFmtId="0" fontId="28" fillId="0" borderId="24"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177" fontId="28" fillId="0" borderId="24" xfId="0" applyNumberFormat="1" applyFont="1" applyBorder="1" applyAlignment="1">
      <alignment horizontal="right" vertical="center"/>
    </xf>
    <xf numFmtId="177" fontId="28" fillId="0" borderId="25" xfId="0" applyNumberFormat="1" applyFont="1" applyBorder="1" applyAlignment="1">
      <alignment horizontal="right" vertical="center"/>
    </xf>
    <xf numFmtId="0" fontId="30" fillId="0" borderId="7" xfId="0" applyFont="1" applyBorder="1" applyAlignment="1" applyProtection="1">
      <alignment horizontal="center" vertical="center" shrinkToFit="1"/>
      <protection locked="0"/>
    </xf>
    <xf numFmtId="0" fontId="30" fillId="0" borderId="9" xfId="0" applyFont="1" applyBorder="1" applyAlignment="1" applyProtection="1">
      <alignment horizontal="center" vertical="center" shrinkToFit="1"/>
      <protection locked="0"/>
    </xf>
    <xf numFmtId="0" fontId="30" fillId="0" borderId="12"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38" fontId="28" fillId="0" borderId="28" xfId="2" quotePrefix="1" applyFont="1" applyFill="1" applyBorder="1" applyAlignment="1">
      <alignment horizontal="center" vertical="center"/>
    </xf>
    <xf numFmtId="38" fontId="28" fillId="0" borderId="29" xfId="2" quotePrefix="1" applyFont="1" applyFill="1" applyBorder="1" applyAlignment="1">
      <alignment horizontal="center" vertical="center"/>
    </xf>
    <xf numFmtId="38" fontId="28" fillId="0" borderId="17" xfId="2" quotePrefix="1" applyFont="1" applyFill="1" applyBorder="1" applyAlignment="1">
      <alignment horizontal="center" vertical="center"/>
    </xf>
    <xf numFmtId="38" fontId="28" fillId="0" borderId="30" xfId="2" quotePrefix="1" applyFont="1" applyFill="1" applyBorder="1" applyAlignment="1">
      <alignment horizontal="center" vertical="center"/>
    </xf>
    <xf numFmtId="38" fontId="36" fillId="0" borderId="1" xfId="2" quotePrefix="1" applyFont="1" applyFill="1" applyBorder="1" applyAlignment="1">
      <alignment horizontal="right" vertical="center"/>
    </xf>
    <xf numFmtId="38" fontId="36" fillId="0" borderId="24" xfId="2" quotePrefix="1" applyFont="1" applyFill="1" applyBorder="1" applyAlignment="1">
      <alignment horizontal="center" vertical="center"/>
    </xf>
    <xf numFmtId="38" fontId="36" fillId="0" borderId="25" xfId="2" quotePrefix="1" applyFont="1" applyFill="1" applyBorder="1" applyAlignment="1">
      <alignment horizontal="center" vertical="center"/>
    </xf>
    <xf numFmtId="0" fontId="26" fillId="0" borderId="2" xfId="0" applyFont="1" applyBorder="1" applyAlignment="1" applyProtection="1">
      <alignment horizontal="center" vertical="center" wrapText="1"/>
      <protection locked="0"/>
    </xf>
    <xf numFmtId="0" fontId="26" fillId="0" borderId="28" xfId="0" applyFont="1" applyBorder="1" applyAlignment="1" applyProtection="1">
      <alignment horizontal="center" vertical="center" wrapText="1"/>
      <protection locked="0"/>
    </xf>
    <xf numFmtId="0" fontId="26" fillId="0" borderId="29" xfId="0" applyFont="1" applyBorder="1" applyAlignment="1" applyProtection="1">
      <alignment horizontal="center" vertical="center" wrapText="1"/>
      <protection locked="0"/>
    </xf>
    <xf numFmtId="0" fontId="26" fillId="0" borderId="32" xfId="0" applyFont="1" applyBorder="1" applyAlignment="1" applyProtection="1">
      <alignment horizontal="center" vertical="center" wrapText="1"/>
      <protection locked="0"/>
    </xf>
    <xf numFmtId="38" fontId="36" fillId="0" borderId="16" xfId="2" quotePrefix="1" applyFont="1" applyFill="1" applyBorder="1" applyAlignment="1">
      <alignment horizontal="center" vertical="center"/>
    </xf>
    <xf numFmtId="0" fontId="26" fillId="0" borderId="26" xfId="0" applyFont="1" applyBorder="1" applyAlignment="1" applyProtection="1">
      <alignment horizontal="center" vertical="center" wrapText="1"/>
      <protection locked="0"/>
    </xf>
    <xf numFmtId="0" fontId="26" fillId="0" borderId="27" xfId="0" applyFont="1" applyBorder="1" applyAlignment="1" applyProtection="1">
      <alignment horizontal="center" vertical="center" wrapText="1"/>
      <protection locked="0"/>
    </xf>
    <xf numFmtId="0" fontId="26" fillId="0" borderId="31" xfId="0" applyFont="1" applyBorder="1" applyAlignment="1" applyProtection="1">
      <alignment horizontal="center" vertical="center" wrapText="1"/>
      <protection locked="0"/>
    </xf>
    <xf numFmtId="0" fontId="26" fillId="0" borderId="11" xfId="0" applyFont="1" applyBorder="1" applyAlignment="1">
      <alignment horizontal="center" shrinkToFit="1"/>
    </xf>
    <xf numFmtId="0" fontId="26" fillId="0" borderId="5" xfId="0" applyFont="1" applyBorder="1" applyAlignment="1">
      <alignment horizontal="center" shrinkToFit="1"/>
    </xf>
    <xf numFmtId="0" fontId="26" fillId="0" borderId="13" xfId="0" applyFont="1" applyBorder="1" applyAlignment="1">
      <alignment horizontal="right" vertical="center" shrinkToFit="1"/>
    </xf>
    <xf numFmtId="0" fontId="26" fillId="0" borderId="14" xfId="0" applyFont="1" applyBorder="1" applyAlignment="1">
      <alignment horizontal="right" vertical="center" shrinkToFit="1"/>
    </xf>
    <xf numFmtId="0" fontId="47" fillId="8" borderId="0" xfId="0" applyFont="1" applyFill="1" applyAlignment="1">
      <alignment horizontal="center" vertical="center" shrinkToFit="1"/>
    </xf>
    <xf numFmtId="0" fontId="26" fillId="0" borderId="28"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8" xfId="0" applyFont="1" applyBorder="1" applyAlignment="1">
      <alignment horizontal="center" vertical="center" wrapText="1"/>
    </xf>
    <xf numFmtId="38" fontId="26" fillId="0" borderId="13" xfId="0" applyNumberFormat="1" applyFont="1" applyBorder="1" applyAlignment="1">
      <alignment horizontal="right" vertical="center"/>
    </xf>
    <xf numFmtId="38" fontId="26" fillId="0" borderId="14" xfId="0" applyNumberFormat="1" applyFont="1" applyBorder="1" applyAlignment="1">
      <alignment horizontal="right" vertical="center"/>
    </xf>
    <xf numFmtId="0" fontId="26" fillId="0" borderId="15" xfId="0" applyFont="1" applyBorder="1" applyAlignment="1">
      <alignment horizontal="center" vertical="center" wrapText="1"/>
    </xf>
    <xf numFmtId="38" fontId="36" fillId="0" borderId="10" xfId="2" quotePrefix="1" applyFont="1" applyFill="1" applyBorder="1" applyAlignment="1">
      <alignment horizontal="right" vertical="center"/>
    </xf>
    <xf numFmtId="38" fontId="36" fillId="0" borderId="12" xfId="2" quotePrefix="1" applyFont="1" applyFill="1" applyBorder="1" applyAlignment="1">
      <alignment horizontal="right" vertical="center"/>
    </xf>
    <xf numFmtId="0" fontId="57" fillId="0" borderId="0" xfId="0" applyFont="1" applyAlignment="1">
      <alignment horizontal="left" vertical="center" wrapText="1"/>
    </xf>
    <xf numFmtId="58" fontId="57" fillId="0" borderId="0" xfId="0" applyNumberFormat="1" applyFont="1" applyAlignment="1">
      <alignment horizontal="center" vertical="center"/>
    </xf>
    <xf numFmtId="0" fontId="57" fillId="0" borderId="0" xfId="0" applyFont="1" applyAlignment="1">
      <alignment horizontal="left" vertical="center"/>
    </xf>
    <xf numFmtId="0" fontId="58" fillId="0" borderId="0" xfId="0" applyFont="1" applyAlignment="1">
      <alignment horizontal="center" vertical="center"/>
    </xf>
    <xf numFmtId="38" fontId="57" fillId="0" borderId="4" xfId="2" applyFont="1" applyFill="1" applyBorder="1" applyAlignment="1" applyProtection="1">
      <alignment horizontal="center" vertical="center"/>
    </xf>
    <xf numFmtId="0" fontId="57" fillId="0" borderId="0" xfId="0" applyFont="1" applyAlignment="1" applyProtection="1">
      <alignment horizontal="center" vertical="center"/>
      <protection locked="0"/>
    </xf>
    <xf numFmtId="0" fontId="45" fillId="0" borderId="39" xfId="0" applyFont="1" applyBorder="1" applyAlignment="1">
      <alignment horizontal="center" vertical="center"/>
    </xf>
    <xf numFmtId="0" fontId="45" fillId="0" borderId="0" xfId="0" applyFont="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179" fontId="0" fillId="0" borderId="2" xfId="0" applyNumberFormat="1" applyBorder="1" applyAlignment="1">
      <alignment horizontal="left" vertical="center"/>
    </xf>
    <xf numFmtId="179" fontId="0" fillId="0" borderId="3" xfId="0" applyNumberFormat="1" applyBorder="1" applyAlignment="1">
      <alignment horizontal="left" vertical="center"/>
    </xf>
    <xf numFmtId="58" fontId="0" fillId="0" borderId="2" xfId="0" applyNumberFormat="1" applyBorder="1" applyAlignment="1">
      <alignment horizontal="center" vertical="center"/>
    </xf>
    <xf numFmtId="58" fontId="0" fillId="0" borderId="3" xfId="0" applyNumberFormat="1" applyBorder="1" applyAlignment="1">
      <alignment horizontal="center" vertical="center"/>
    </xf>
    <xf numFmtId="0" fontId="75" fillId="0" borderId="0" xfId="0" applyFont="1" applyAlignment="1">
      <alignment horizontal="center" vertical="center"/>
    </xf>
    <xf numFmtId="176" fontId="58" fillId="0" borderId="4" xfId="0" applyNumberFormat="1" applyFont="1" applyBorder="1" applyAlignment="1">
      <alignment horizontal="center" vertical="center" wrapText="1"/>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11" xfId="0" applyFont="1" applyBorder="1" applyAlignment="1">
      <alignment horizontal="center" vertical="center"/>
    </xf>
    <xf numFmtId="0" fontId="57" fillId="0" borderId="13" xfId="0" applyFont="1" applyBorder="1" applyAlignment="1">
      <alignment horizontal="center" vertical="center"/>
    </xf>
    <xf numFmtId="0" fontId="57" fillId="0" borderId="4" xfId="0" applyFont="1" applyBorder="1" applyAlignment="1">
      <alignment horizontal="center" vertical="center"/>
    </xf>
    <xf numFmtId="0" fontId="57" fillId="0" borderId="8" xfId="0" applyFont="1" applyBorder="1" applyAlignment="1">
      <alignment horizontal="left" vertical="top" wrapText="1"/>
    </xf>
    <xf numFmtId="0" fontId="57" fillId="0" borderId="7" xfId="0" applyFont="1" applyBorder="1" applyAlignment="1">
      <alignment horizontal="left" vertical="top" wrapText="1"/>
    </xf>
    <xf numFmtId="0" fontId="57" fillId="0" borderId="9" xfId="0" applyFont="1" applyBorder="1" applyAlignment="1">
      <alignment horizontal="left" vertical="top" wrapText="1"/>
    </xf>
    <xf numFmtId="0" fontId="57" fillId="0" borderId="11" xfId="0" applyFont="1" applyBorder="1" applyAlignment="1">
      <alignment horizontal="left" vertical="top" wrapText="1"/>
    </xf>
    <xf numFmtId="0" fontId="57" fillId="0" borderId="5" xfId="0" applyFont="1" applyBorder="1" applyAlignment="1">
      <alignment horizontal="left" vertical="top" wrapText="1"/>
    </xf>
    <xf numFmtId="0" fontId="57" fillId="0" borderId="13" xfId="0" applyFont="1" applyBorder="1" applyAlignment="1">
      <alignment horizontal="left" vertical="top" wrapText="1"/>
    </xf>
    <xf numFmtId="0" fontId="57" fillId="0" borderId="4" xfId="0" applyFont="1" applyBorder="1" applyAlignment="1">
      <alignment horizontal="left" vertical="top" wrapText="1"/>
    </xf>
    <xf numFmtId="0" fontId="57" fillId="0" borderId="14" xfId="0" applyFont="1" applyBorder="1" applyAlignment="1">
      <alignment horizontal="left" vertical="top" wrapText="1"/>
    </xf>
    <xf numFmtId="0" fontId="57" fillId="0" borderId="8" xfId="0" applyFont="1" applyBorder="1" applyAlignment="1">
      <alignment horizontal="center" vertical="center" wrapText="1"/>
    </xf>
    <xf numFmtId="0" fontId="57" fillId="0" borderId="7"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8" xfId="0" applyFont="1" applyBorder="1" applyAlignment="1">
      <alignment horizontal="center" vertical="top"/>
    </xf>
    <xf numFmtId="0" fontId="57" fillId="0" borderId="7" xfId="0" applyFont="1" applyBorder="1" applyAlignment="1">
      <alignment horizontal="center" vertical="top"/>
    </xf>
    <xf numFmtId="0" fontId="57" fillId="0" borderId="8" xfId="0" applyFont="1" applyBorder="1" applyAlignment="1">
      <alignment horizontal="center" vertical="top" wrapText="1"/>
    </xf>
    <xf numFmtId="0" fontId="57" fillId="0" borderId="7" xfId="0" applyFont="1" applyBorder="1" applyAlignment="1">
      <alignment horizontal="center" vertical="top" wrapText="1"/>
    </xf>
    <xf numFmtId="0" fontId="57" fillId="0" borderId="9" xfId="0" applyFont="1" applyBorder="1" applyAlignment="1">
      <alignment horizontal="center" vertical="top" wrapText="1"/>
    </xf>
    <xf numFmtId="0" fontId="57" fillId="0" borderId="36" xfId="0" applyFont="1" applyBorder="1" applyAlignment="1">
      <alignment horizontal="center" vertical="center"/>
    </xf>
    <xf numFmtId="0" fontId="57" fillId="0" borderId="37" xfId="0" applyFont="1" applyBorder="1" applyAlignment="1">
      <alignment horizontal="center" vertical="center"/>
    </xf>
    <xf numFmtId="0" fontId="57" fillId="0" borderId="36" xfId="0" applyFont="1" applyBorder="1" applyAlignment="1">
      <alignment horizontal="center" vertical="top" wrapText="1"/>
    </xf>
    <xf numFmtId="0" fontId="57" fillId="0" borderId="37" xfId="0" applyFont="1" applyBorder="1" applyAlignment="1">
      <alignment horizontal="center" vertical="top" wrapText="1"/>
    </xf>
    <xf numFmtId="0" fontId="57" fillId="0" borderId="38" xfId="0" applyFont="1" applyBorder="1" applyAlignment="1">
      <alignment horizontal="center" vertical="top" wrapText="1"/>
    </xf>
    <xf numFmtId="0" fontId="57" fillId="0" borderId="11" xfId="0" applyFont="1" applyBorder="1" applyAlignment="1">
      <alignment horizontal="center" vertical="top" wrapText="1"/>
    </xf>
    <xf numFmtId="0" fontId="57" fillId="0" borderId="5" xfId="0" applyFont="1" applyBorder="1" applyAlignment="1">
      <alignment horizontal="center" vertical="top" wrapText="1"/>
    </xf>
    <xf numFmtId="0" fontId="57" fillId="0" borderId="13" xfId="0" applyFont="1" applyBorder="1" applyAlignment="1">
      <alignment horizontal="center" vertical="top" wrapText="1"/>
    </xf>
    <xf numFmtId="0" fontId="57" fillId="0" borderId="4" xfId="0" applyFont="1" applyBorder="1" applyAlignment="1">
      <alignment horizontal="center" vertical="top" wrapText="1"/>
    </xf>
    <xf numFmtId="0" fontId="57" fillId="0" borderId="14" xfId="0" applyFont="1" applyBorder="1" applyAlignment="1">
      <alignment horizontal="center" vertical="top" wrapText="1"/>
    </xf>
    <xf numFmtId="0" fontId="59" fillId="0" borderId="0" xfId="0" applyFont="1" applyAlignment="1">
      <alignment horizontal="left" vertical="top" wrapText="1"/>
    </xf>
    <xf numFmtId="176" fontId="0" fillId="0" borderId="0" xfId="0" applyNumberFormat="1" applyAlignment="1">
      <alignment horizontal="left" vertical="center" wrapText="1"/>
    </xf>
  </cellXfs>
  <cellStyles count="5">
    <cellStyle name="ハイパーリンク" xfId="4" builtinId="8"/>
    <cellStyle name="桁区切り" xfId="2" builtinId="6"/>
    <cellStyle name="標準" xfId="0" builtinId="0"/>
    <cellStyle name="標準 2" xfId="1" xr:uid="{6D32CDE6-9F71-4E7F-8F03-9200C39B8747}"/>
    <cellStyle name="標準 3" xfId="3" xr:uid="{4013EFA8-FF0D-4CC7-B16C-E17943986ED0}"/>
  </cellStyles>
  <dxfs count="388">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3174</xdr:colOff>
      <xdr:row>12</xdr:row>
      <xdr:rowOff>282577</xdr:rowOff>
    </xdr:from>
    <xdr:to>
      <xdr:col>18</xdr:col>
      <xdr:colOff>320675</xdr:colOff>
      <xdr:row>19</xdr:row>
      <xdr:rowOff>228600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918199" y="3663952"/>
          <a:ext cx="6232526" cy="1946273"/>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r>
            <a:rPr kumimoji="1" lang="ja-JP" altLang="en-US" sz="1400" u="sng"/>
            <a:t>経費所要額調書＜別紙３～５（第１号様式関係）＞（事業所別）</a:t>
          </a:r>
          <a:r>
            <a:rPr kumimoji="1" lang="ja-JP" altLang="en-US" sz="1400"/>
            <a:t>は、申請</a:t>
          </a:r>
          <a:endParaRPr kumimoji="1" lang="en-US" altLang="ja-JP" sz="1400"/>
        </a:p>
        <a:p>
          <a:r>
            <a:rPr kumimoji="1" lang="ja-JP" altLang="en-US" sz="1400"/>
            <a:t>　の内容により様式が異なります。</a:t>
          </a:r>
          <a:endParaRPr kumimoji="1" lang="en-US" altLang="ja-JP" sz="1400"/>
        </a:p>
        <a:p>
          <a:pPr algn="l"/>
          <a:r>
            <a:rPr kumimoji="1" lang="ja-JP" altLang="en-US" sz="1400"/>
            <a:t>・</a:t>
          </a:r>
          <a:r>
            <a:rPr kumimoji="1" lang="ja-JP" altLang="en-US" sz="1400">
              <a:solidFill>
                <a:srgbClr val="FF0000"/>
              </a:solidFill>
            </a:rPr>
            <a:t>事業所ごと</a:t>
          </a:r>
          <a:r>
            <a:rPr kumimoji="1" lang="ja-JP" altLang="en-US" sz="1400">
              <a:solidFill>
                <a:sysClr val="windowText" lastClr="000000"/>
              </a:solidFill>
            </a:rPr>
            <a:t>に左の着色セル</a:t>
          </a:r>
          <a:r>
            <a:rPr kumimoji="1" lang="ja-JP" altLang="en-US" sz="1400"/>
            <a:t>１～３から様式を一つ選び、作成してください。</a:t>
          </a:r>
          <a:endParaRPr kumimoji="1" lang="en-US" altLang="ja-JP" sz="1400"/>
        </a:p>
        <a:p>
          <a:pPr algn="l"/>
          <a:r>
            <a:rPr kumimoji="1" lang="ja-JP" altLang="en-US" sz="1400"/>
            <a:t>・シートが足りない場合は、該当シートをコピーしてシートを作成すること。</a:t>
          </a:r>
          <a:endParaRPr kumimoji="1" lang="en-US" altLang="ja-JP" sz="1400"/>
        </a:p>
        <a:p>
          <a:pPr algn="l"/>
          <a:r>
            <a:rPr kumimoji="1" lang="ja-JP" altLang="en-US" sz="1400"/>
            <a:t>・複数の事業所で申請をする場合、シートの名前は「別紙経費所要額調」の</a:t>
          </a:r>
          <a:endParaRPr kumimoji="1" lang="en-US" altLang="ja-JP" sz="1400"/>
        </a:p>
        <a:p>
          <a:pPr algn="l"/>
          <a:r>
            <a:rPr kumimoji="1" lang="ja-JP" altLang="en-US" sz="1400"/>
            <a:t>　後に連番で</a:t>
          </a:r>
          <a:r>
            <a:rPr kumimoji="1" lang="ja-JP" altLang="en-US" sz="1400">
              <a:solidFill>
                <a:srgbClr val="FF0000"/>
              </a:solidFill>
            </a:rPr>
            <a:t>半角数字</a:t>
          </a:r>
          <a:r>
            <a:rPr kumimoji="1" lang="ja-JP" altLang="en-US" sz="1400"/>
            <a:t>を記入すること（例「別紙経費所要額調</a:t>
          </a:r>
          <a:r>
            <a:rPr kumimoji="1" lang="en-US" altLang="ja-JP" sz="1400"/>
            <a:t>1</a:t>
          </a:r>
          <a:r>
            <a:rPr kumimoji="1" lang="ja-JP" altLang="en-US" sz="1400"/>
            <a:t>」）</a:t>
          </a:r>
          <a:endParaRPr kumimoji="1" lang="en-US" altLang="ja-JP" sz="1400"/>
        </a:p>
      </xdr:txBody>
    </xdr:sp>
    <xdr:clientData/>
  </xdr:twoCellAnchor>
  <xdr:twoCellAnchor>
    <xdr:from>
      <xdr:col>8</xdr:col>
      <xdr:colOff>142875</xdr:colOff>
      <xdr:row>15</xdr:row>
      <xdr:rowOff>25400</xdr:rowOff>
    </xdr:from>
    <xdr:to>
      <xdr:col>8</xdr:col>
      <xdr:colOff>425450</xdr:colOff>
      <xdr:row>18</xdr:row>
      <xdr:rowOff>44450</xdr:rowOff>
    </xdr:to>
    <xdr:sp macro="" textlink="">
      <xdr:nvSpPr>
        <xdr:cNvPr id="8" name="右中かっこ 7">
          <a:extLst>
            <a:ext uri="{FF2B5EF4-FFF2-40B4-BE49-F238E27FC236}">
              <a16:creationId xmlns:a16="http://schemas.microsoft.com/office/drawing/2014/main" id="{00000000-0008-0000-0000-000008000000}"/>
            </a:ext>
          </a:extLst>
        </xdr:cNvPr>
        <xdr:cNvSpPr/>
      </xdr:nvSpPr>
      <xdr:spPr>
        <a:xfrm>
          <a:off x="5400675" y="4264025"/>
          <a:ext cx="282575" cy="876300"/>
        </a:xfrm>
        <a:prstGeom prst="rightBrace">
          <a:avLst>
            <a:gd name="adj1" fmla="val 41300"/>
            <a:gd name="adj2" fmla="val 50000"/>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276225</xdr:colOff>
      <xdr:row>2</xdr:row>
      <xdr:rowOff>85725</xdr:rowOff>
    </xdr:from>
    <xdr:to>
      <xdr:col>26</xdr:col>
      <xdr:colOff>615950</xdr:colOff>
      <xdr:row>22</xdr:row>
      <xdr:rowOff>400050</xdr:rowOff>
    </xdr:to>
    <xdr:sp macro="" textlink="">
      <xdr:nvSpPr>
        <xdr:cNvPr id="9" name="吹き出し: 角を丸めた四角形 8">
          <a:extLst>
            <a:ext uri="{FF2B5EF4-FFF2-40B4-BE49-F238E27FC236}">
              <a16:creationId xmlns:a16="http://schemas.microsoft.com/office/drawing/2014/main" id="{00000000-0008-0000-0000-000009000000}"/>
            </a:ext>
          </a:extLst>
        </xdr:cNvPr>
        <xdr:cNvSpPr/>
      </xdr:nvSpPr>
      <xdr:spPr>
        <a:xfrm>
          <a:off x="12763500" y="723900"/>
          <a:ext cx="4940300" cy="5915025"/>
        </a:xfrm>
        <a:prstGeom prst="wedgeRoundRectCallout">
          <a:avLst>
            <a:gd name="adj1" fmla="val -58319"/>
            <a:gd name="adj2" fmla="val 28736"/>
            <a:gd name="adj3" fmla="val 16667"/>
          </a:avLst>
        </a:prstGeom>
        <a:solidFill>
          <a:sysClr val="window" lastClr="FFFFFF"/>
        </a:solidFill>
        <a:ln w="19050">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p>
        <a:p>
          <a:pPr algn="l"/>
          <a:r>
            <a:rPr kumimoji="1" lang="ja-JP" altLang="en-US" sz="1100"/>
            <a:t>１介護テクノロジー等（介護ソフト以外）</a:t>
          </a:r>
          <a:endParaRPr kumimoji="1" lang="en-US" altLang="ja-JP" sz="1100"/>
        </a:p>
        <a:p>
          <a:pPr algn="l"/>
          <a:r>
            <a:rPr kumimoji="1" lang="ja-JP" altLang="en-US" sz="1100"/>
            <a:t>　・重点分野に該当するテクノロジー（重点分野の定義については、　</a:t>
          </a:r>
          <a:endParaRPr kumimoji="1" lang="en-US" altLang="ja-JP" sz="1100"/>
        </a:p>
        <a:p>
          <a:pPr algn="l"/>
          <a:r>
            <a:rPr kumimoji="1" lang="ja-JP" altLang="en-US" sz="1100"/>
            <a:t>　　要綱別紙を参照）</a:t>
          </a:r>
          <a:endParaRPr kumimoji="1" lang="en-US" altLang="ja-JP" sz="1100"/>
        </a:p>
        <a:p>
          <a:pPr algn="l"/>
          <a:r>
            <a:rPr kumimoji="1" lang="ja-JP" altLang="en-US" sz="1100"/>
            <a:t>　・上記以外で介護サービスの質の向上につながると県が認める機</a:t>
          </a:r>
          <a:endParaRPr kumimoji="1" lang="en-US" altLang="ja-JP" sz="1100"/>
        </a:p>
        <a:p>
          <a:pPr algn="l"/>
          <a:r>
            <a:rPr kumimoji="1" lang="ja-JP" altLang="en-US" sz="1100"/>
            <a:t>　　器（床走行式リフト、配膳車や配膳ロボット、スライディング</a:t>
          </a:r>
          <a:endParaRPr kumimoji="1" lang="en-US" altLang="ja-JP" sz="1100"/>
        </a:p>
        <a:p>
          <a:pPr algn="l"/>
          <a:r>
            <a:rPr kumimoji="1" lang="ja-JP" altLang="en-US" sz="1100"/>
            <a:t>　　ボード、インカム、バックオフィスソフト、ウェアラブル端末</a:t>
          </a:r>
          <a:endParaRPr kumimoji="1" lang="en-US" altLang="ja-JP" sz="1100"/>
        </a:p>
        <a:p>
          <a:pPr algn="l"/>
          <a:r>
            <a:rPr kumimoji="1" lang="ja-JP" altLang="en-US" sz="1100"/>
            <a:t>　　等）</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２</a:t>
          </a:r>
          <a:r>
            <a:rPr kumimoji="1" lang="ja-JP" altLang="en-US" sz="1100" baseline="0"/>
            <a:t> </a:t>
          </a:r>
          <a:r>
            <a:rPr kumimoji="1" lang="ja-JP" altLang="ja-JP" sz="1100">
              <a:solidFill>
                <a:schemeClr val="dk1"/>
              </a:solidFill>
              <a:effectLst/>
              <a:latin typeface="+mn-lt"/>
              <a:ea typeface="+mn-ea"/>
              <a:cs typeface="+mn-cs"/>
            </a:rPr>
            <a:t>介護テクノロジー等（介護ソフト）</a:t>
          </a:r>
          <a:r>
            <a:rPr kumimoji="1" lang="en-US" altLang="ja-JP" sz="1100">
              <a:solidFill>
                <a:schemeClr val="dk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en-US" altLang="ja-JP" sz="1100"/>
            <a:t>※</a:t>
          </a:r>
          <a:r>
            <a:rPr kumimoji="1" lang="ja-JP" altLang="en-US" sz="1100"/>
            <a:t>介護業務支援は重点分野のうちの１分野</a:t>
          </a:r>
          <a:endParaRPr kumimoji="1" lang="en-US" altLang="ja-JP" sz="1100"/>
        </a:p>
        <a:p>
          <a:pPr algn="l"/>
          <a:r>
            <a:rPr kumimoji="1" lang="ja-JP" altLang="en-US" sz="1100"/>
            <a:t>　・介護ソフトの導入</a:t>
          </a:r>
          <a:endParaRPr kumimoji="1" lang="en-US" altLang="ja-JP" sz="1100"/>
        </a:p>
        <a:p>
          <a:pPr algn="l"/>
          <a:endParaRPr kumimoji="1" lang="en-US" altLang="ja-JP" sz="1100"/>
        </a:p>
        <a:p>
          <a:pPr algn="l"/>
          <a:r>
            <a:rPr kumimoji="1" lang="ja-JP" altLang="en-US" sz="1100"/>
            <a:t>３ </a:t>
          </a:r>
          <a:r>
            <a:rPr kumimoji="1" lang="ja-JP" altLang="ja-JP" sz="1100">
              <a:solidFill>
                <a:schemeClr val="dk1"/>
              </a:solidFill>
              <a:effectLst/>
              <a:latin typeface="+mn-lt"/>
              <a:ea typeface="+mn-ea"/>
              <a:cs typeface="+mn-cs"/>
            </a:rPr>
            <a:t>介護テクノロジー等（</a:t>
          </a:r>
          <a:r>
            <a:rPr kumimoji="1" lang="ja-JP" altLang="en-US" sz="1100">
              <a:solidFill>
                <a:schemeClr val="dk1"/>
              </a:solidFill>
              <a:effectLst/>
              <a:latin typeface="+mn-lt"/>
              <a:ea typeface="+mn-ea"/>
              <a:cs typeface="+mn-cs"/>
            </a:rPr>
            <a:t>パッケージ型</a:t>
          </a:r>
          <a:r>
            <a:rPr kumimoji="1" lang="ja-JP" altLang="ja-JP" sz="1100">
              <a:solidFill>
                <a:schemeClr val="dk1"/>
              </a:solidFill>
              <a:effectLst/>
              <a:latin typeface="+mn-lt"/>
              <a:ea typeface="+mn-ea"/>
              <a:cs typeface="+mn-cs"/>
            </a:rPr>
            <a:t>）</a:t>
          </a:r>
          <a:endParaRPr kumimoji="1" lang="en-US" altLang="ja-JP" sz="1100"/>
        </a:p>
        <a:p>
          <a:pPr algn="l"/>
          <a:r>
            <a:rPr kumimoji="1" lang="ja-JP" altLang="en-US" sz="1100"/>
            <a:t>　・介護業務支援に該当するテクノロジーとそのテクノロジーと連</a:t>
          </a:r>
          <a:endParaRPr kumimoji="1" lang="en-US" altLang="ja-JP" sz="1100"/>
        </a:p>
        <a:p>
          <a:pPr algn="l"/>
          <a:r>
            <a:rPr kumimoji="1" lang="en-US" altLang="ja-JP" sz="1100"/>
            <a:t>         </a:t>
          </a:r>
          <a:r>
            <a:rPr kumimoji="1" lang="ja-JP" altLang="en-US" sz="1100"/>
            <a:t>動することで効果が高まると認められるテクノロジー</a:t>
          </a:r>
          <a:endParaRPr kumimoji="1" lang="en-US" altLang="ja-JP" sz="1100"/>
        </a:p>
        <a:p>
          <a:pPr algn="l"/>
          <a:r>
            <a:rPr kumimoji="1" lang="ja-JP" altLang="en-US" sz="1100"/>
            <a:t>　　</a:t>
          </a:r>
          <a:r>
            <a:rPr kumimoji="1" lang="en-US" altLang="ja-JP" sz="1100"/>
            <a:t>‣</a:t>
          </a:r>
          <a:r>
            <a:rPr kumimoji="1" lang="ja-JP" altLang="en-US" sz="1100"/>
            <a:t>「介護業務支援」に該当する機器＋「見守り・コミュニケショ</a:t>
          </a:r>
          <a:endParaRPr kumimoji="1" lang="en-US" altLang="ja-JP" sz="1100"/>
        </a:p>
        <a:p>
          <a:pPr algn="l"/>
          <a:r>
            <a:rPr kumimoji="1" lang="en-US" altLang="ja-JP" sz="1100"/>
            <a:t>             </a:t>
          </a:r>
          <a:r>
            <a:rPr kumimoji="1" lang="ja-JP" altLang="en-US" sz="1100"/>
            <a:t>ン」に該当する機器</a:t>
          </a:r>
          <a:endParaRPr kumimoji="1" lang="en-US" altLang="ja-JP" sz="1100"/>
        </a:p>
        <a:p>
          <a:pPr algn="l"/>
          <a:r>
            <a:rPr kumimoji="1" lang="ja-JP" altLang="en-US" sz="1100"/>
            <a:t>　　</a:t>
          </a:r>
          <a:r>
            <a:rPr kumimoji="1" lang="en-US" altLang="ja-JP" sz="1100"/>
            <a:t>‣</a:t>
          </a:r>
          <a:r>
            <a:rPr kumimoji="1" lang="ja-JP" altLang="en-US" sz="1100"/>
            <a:t>「介護業務支援」に該当する複数の機器</a:t>
          </a:r>
          <a:endParaRPr kumimoji="1" lang="en-US" altLang="ja-JP" sz="1100"/>
        </a:p>
        <a:p>
          <a:pPr algn="l"/>
          <a:r>
            <a:rPr kumimoji="1" lang="ja-JP" altLang="en-US" sz="1100"/>
            <a:t>　　</a:t>
          </a:r>
          <a:r>
            <a:rPr kumimoji="1" lang="en-US" altLang="ja-JP" sz="1100"/>
            <a:t>‣</a:t>
          </a:r>
          <a:r>
            <a:rPr kumimoji="1" lang="ja-JP" altLang="en-US" sz="1100"/>
            <a:t>介護記録ソフト＋介護請求ソフト</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a:t>
          </a:r>
          <a:r>
            <a:rPr kumimoji="1" lang="ja-JP" altLang="ja-JP" sz="1100">
              <a:solidFill>
                <a:schemeClr val="dk1"/>
              </a:solidFill>
              <a:effectLst/>
              <a:latin typeface="+mn-lt"/>
              <a:ea typeface="+mn-ea"/>
              <a:cs typeface="+mn-cs"/>
            </a:rPr>
            <a:t>（付帯経費として通信環境整備や</a:t>
          </a:r>
          <a:r>
            <a:rPr kumimoji="1" lang="en-US" altLang="ja-JP" sz="1100">
              <a:solidFill>
                <a:schemeClr val="dk1"/>
              </a:solidFill>
              <a:effectLst/>
              <a:latin typeface="+mn-lt"/>
              <a:ea typeface="+mn-ea"/>
              <a:cs typeface="+mn-cs"/>
            </a:rPr>
            <a:t>PC</a:t>
          </a:r>
          <a:r>
            <a:rPr kumimoji="1" lang="ja-JP" altLang="ja-JP" sz="1100">
              <a:solidFill>
                <a:schemeClr val="dk1"/>
              </a:solidFill>
              <a:effectLst/>
              <a:latin typeface="+mn-lt"/>
              <a:ea typeface="+mn-ea"/>
              <a:cs typeface="+mn-cs"/>
            </a:rPr>
            <a:t>、タブレット等の情報端末</a:t>
          </a:r>
          <a:r>
            <a:rPr kumimoji="1" lang="ja-JP" altLang="en-US"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の導入を含む）</a:t>
          </a:r>
          <a:endParaRPr lang="ja-JP" altLang="ja-JP">
            <a:effectLst/>
          </a:endParaRPr>
        </a:p>
        <a:p>
          <a:pPr algn="l"/>
          <a:endParaRPr kumimoji="1" lang="en-US" altLang="ja-JP" sz="1100"/>
        </a:p>
        <a:p>
          <a:pPr algn="l"/>
          <a:endParaRPr kumimoji="1" lang="en-US" altLang="ja-JP"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466725</xdr:colOff>
      <xdr:row>5</xdr:row>
      <xdr:rowOff>152400</xdr:rowOff>
    </xdr:from>
    <xdr:to>
      <xdr:col>32</xdr:col>
      <xdr:colOff>552450</xdr:colOff>
      <xdr:row>11</xdr:row>
      <xdr:rowOff>31749</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10239375" y="1428750"/>
          <a:ext cx="4029075" cy="14033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経費所要額調書（合計）から自動で転記される</a:t>
          </a:r>
          <a:endParaRPr kumimoji="1" lang="en-US" altLang="ja-JP" sz="1800" b="1"/>
        </a:p>
      </xdr:txBody>
    </xdr:sp>
    <xdr:clientData/>
  </xdr:twoCellAnchor>
  <xdr:twoCellAnchor>
    <xdr:from>
      <xdr:col>25</xdr:col>
      <xdr:colOff>466725</xdr:colOff>
      <xdr:row>3</xdr:row>
      <xdr:rowOff>19050</xdr:rowOff>
    </xdr:from>
    <xdr:to>
      <xdr:col>26</xdr:col>
      <xdr:colOff>371475</xdr:colOff>
      <xdr:row>11</xdr:row>
      <xdr:rowOff>583142</xdr:rowOff>
    </xdr:to>
    <xdr:sp macro="" textlink="">
      <xdr:nvSpPr>
        <xdr:cNvPr id="4" name="右中かっこ 3">
          <a:extLst>
            <a:ext uri="{FF2B5EF4-FFF2-40B4-BE49-F238E27FC236}">
              <a16:creationId xmlns:a16="http://schemas.microsoft.com/office/drawing/2014/main" id="{00000000-0008-0000-1100-000004000000}"/>
            </a:ext>
          </a:extLst>
        </xdr:cNvPr>
        <xdr:cNvSpPr/>
      </xdr:nvSpPr>
      <xdr:spPr>
        <a:xfrm>
          <a:off x="9582150" y="762000"/>
          <a:ext cx="561975" cy="2621492"/>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263525</xdr:colOff>
      <xdr:row>18</xdr:row>
      <xdr:rowOff>123825</xdr:rowOff>
    </xdr:from>
    <xdr:to>
      <xdr:col>31</xdr:col>
      <xdr:colOff>349250</xdr:colOff>
      <xdr:row>24</xdr:row>
      <xdr:rowOff>38099</xdr:rowOff>
    </xdr:to>
    <xdr:sp macro="" textlink="">
      <xdr:nvSpPr>
        <xdr:cNvPr id="5" name="正方形/長方形 4">
          <a:extLst>
            <a:ext uri="{FF2B5EF4-FFF2-40B4-BE49-F238E27FC236}">
              <a16:creationId xmlns:a16="http://schemas.microsoft.com/office/drawing/2014/main" id="{00000000-0008-0000-1100-000005000000}"/>
            </a:ext>
          </a:extLst>
        </xdr:cNvPr>
        <xdr:cNvSpPr/>
      </xdr:nvSpPr>
      <xdr:spPr>
        <a:xfrm>
          <a:off x="9378950" y="5543550"/>
          <a:ext cx="4029075" cy="14001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実績報告額調書（合計）から自動で転記される</a:t>
          </a:r>
          <a:endParaRPr kumimoji="1" lang="en-US" altLang="ja-JP" sz="1800" b="1"/>
        </a:p>
      </xdr:txBody>
    </xdr:sp>
    <xdr:clientData/>
  </xdr:twoCellAnchor>
  <xdr:twoCellAnchor>
    <xdr:from>
      <xdr:col>24</xdr:col>
      <xdr:colOff>44450</xdr:colOff>
      <xdr:row>21</xdr:row>
      <xdr:rowOff>66675</xdr:rowOff>
    </xdr:from>
    <xdr:to>
      <xdr:col>25</xdr:col>
      <xdr:colOff>44450</xdr:colOff>
      <xdr:row>21</xdr:row>
      <xdr:rowOff>76202</xdr:rowOff>
    </xdr:to>
    <xdr:cxnSp macro="">
      <xdr:nvCxnSpPr>
        <xdr:cNvPr id="10" name="直線矢印コネクタ 9">
          <a:extLst>
            <a:ext uri="{FF2B5EF4-FFF2-40B4-BE49-F238E27FC236}">
              <a16:creationId xmlns:a16="http://schemas.microsoft.com/office/drawing/2014/main" id="{00000000-0008-0000-1100-00000A000000}"/>
            </a:ext>
          </a:extLst>
        </xdr:cNvPr>
        <xdr:cNvCxnSpPr/>
      </xdr:nvCxnSpPr>
      <xdr:spPr>
        <a:xfrm flipV="1">
          <a:off x="8502650" y="6172200"/>
          <a:ext cx="657225" cy="952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285750</xdr:colOff>
      <xdr:row>24</xdr:row>
      <xdr:rowOff>200024</xdr:rowOff>
    </xdr:from>
    <xdr:to>
      <xdr:col>31</xdr:col>
      <xdr:colOff>335491</xdr:colOff>
      <xdr:row>39</xdr:row>
      <xdr:rowOff>114299</xdr:rowOff>
    </xdr:to>
    <xdr:sp macro="" textlink="">
      <xdr:nvSpPr>
        <xdr:cNvPr id="12" name="正方形/長方形 11">
          <a:extLst>
            <a:ext uri="{FF2B5EF4-FFF2-40B4-BE49-F238E27FC236}">
              <a16:creationId xmlns:a16="http://schemas.microsoft.com/office/drawing/2014/main" id="{00000000-0008-0000-1100-00000C000000}"/>
            </a:ext>
          </a:extLst>
        </xdr:cNvPr>
        <xdr:cNvSpPr/>
      </xdr:nvSpPr>
      <xdr:spPr>
        <a:xfrm>
          <a:off x="9401175" y="7105649"/>
          <a:ext cx="3993091" cy="3705225"/>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要入力</a:t>
          </a:r>
          <a:endParaRPr kumimoji="1" lang="en-US" altLang="ja-JP" sz="1800" b="1">
            <a:solidFill>
              <a:srgbClr val="FF0000"/>
            </a:solidFill>
          </a:endParaRPr>
        </a:p>
        <a:p>
          <a:r>
            <a:rPr lang="ja-JP" altLang="ja-JP" sz="1600" b="1">
              <a:solidFill>
                <a:schemeClr val="dk1"/>
              </a:solidFill>
              <a:effectLst/>
              <a:latin typeface="+mn-lt"/>
              <a:ea typeface="+mn-ea"/>
              <a:cs typeface="+mn-cs"/>
            </a:rPr>
            <a:t>・金融機関については、銀行等名、支店</a:t>
          </a:r>
          <a:r>
            <a:rPr lang="ja-JP" altLang="en-US" sz="1600" b="1">
              <a:solidFill>
                <a:schemeClr val="dk1"/>
              </a:solidFill>
              <a:effectLst/>
              <a:latin typeface="+mn-lt"/>
              <a:ea typeface="+mn-ea"/>
              <a:cs typeface="+mn-cs"/>
            </a:rPr>
            <a:t>　</a:t>
          </a:r>
          <a:endParaRPr lang="en-US" altLang="ja-JP" sz="1600" b="1">
            <a:solidFill>
              <a:schemeClr val="dk1"/>
            </a:solidFill>
            <a:effectLst/>
            <a:latin typeface="+mn-lt"/>
            <a:ea typeface="+mn-ea"/>
            <a:cs typeface="+mn-cs"/>
          </a:endParaRPr>
        </a:p>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等名を正しく記載してください。</a:t>
          </a:r>
        </a:p>
        <a:p>
          <a:r>
            <a:rPr lang="ja-JP" altLang="ja-JP" sz="1600" b="1">
              <a:solidFill>
                <a:schemeClr val="dk1"/>
              </a:solidFill>
              <a:effectLst/>
              <a:latin typeface="+mn-lt"/>
              <a:ea typeface="+mn-ea"/>
              <a:cs typeface="+mn-cs"/>
            </a:rPr>
            <a:t>・口座番号については、</a:t>
          </a:r>
          <a:r>
            <a:rPr lang="ja-JP" altLang="ja-JP" sz="1600" b="1" u="dbl">
              <a:solidFill>
                <a:schemeClr val="dk1"/>
              </a:solidFill>
              <a:effectLst/>
              <a:latin typeface="+mn-lt"/>
              <a:ea typeface="+mn-ea"/>
              <a:cs typeface="+mn-cs"/>
            </a:rPr>
            <a:t>７桁の数字</a:t>
          </a:r>
          <a:r>
            <a:rPr lang="ja-JP" altLang="ja-JP" sz="1600" b="1">
              <a:solidFill>
                <a:schemeClr val="dk1"/>
              </a:solidFill>
              <a:effectLst/>
              <a:latin typeface="+mn-lt"/>
              <a:ea typeface="+mn-ea"/>
              <a:cs typeface="+mn-cs"/>
            </a:rPr>
            <a:t>で記</a:t>
          </a:r>
          <a:endParaRPr lang="en-US" altLang="ja-JP" sz="1600" b="1">
            <a:solidFill>
              <a:schemeClr val="dk1"/>
            </a:solidFill>
            <a:effectLst/>
            <a:latin typeface="+mn-lt"/>
            <a:ea typeface="+mn-ea"/>
            <a:cs typeface="+mn-cs"/>
          </a:endParaRPr>
        </a:p>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載してください。</a:t>
          </a:r>
        </a:p>
        <a:p>
          <a:r>
            <a:rPr lang="ja-JP" altLang="ja-JP" sz="1600" b="1">
              <a:solidFill>
                <a:schemeClr val="dk1"/>
              </a:solidFill>
              <a:effectLst/>
              <a:latin typeface="+mn-lt"/>
              <a:ea typeface="+mn-ea"/>
              <a:cs typeface="+mn-cs"/>
            </a:rPr>
            <a:t>　例）</a:t>
          </a:r>
          <a:r>
            <a:rPr lang="en-US" altLang="ja-JP" sz="1600" b="1">
              <a:solidFill>
                <a:schemeClr val="dk1"/>
              </a:solidFill>
              <a:effectLst/>
              <a:latin typeface="+mn-lt"/>
              <a:ea typeface="+mn-ea"/>
              <a:cs typeface="+mn-cs"/>
            </a:rPr>
            <a:t>1234567</a:t>
          </a:r>
          <a:r>
            <a:rPr lang="ja-JP" altLang="ja-JP" sz="1600" b="1">
              <a:solidFill>
                <a:schemeClr val="dk1"/>
              </a:solidFill>
              <a:effectLst/>
              <a:latin typeface="+mn-lt"/>
              <a:ea typeface="+mn-ea"/>
              <a:cs typeface="+mn-cs"/>
            </a:rPr>
            <a:t>、</a:t>
          </a:r>
          <a:r>
            <a:rPr lang="en-US" altLang="ja-JP" sz="1600" b="1">
              <a:solidFill>
                <a:schemeClr val="dk1"/>
              </a:solidFill>
              <a:effectLst/>
              <a:latin typeface="+mn-lt"/>
              <a:ea typeface="+mn-ea"/>
              <a:cs typeface="+mn-cs"/>
            </a:rPr>
            <a:t>0123456</a:t>
          </a:r>
          <a:r>
            <a:rPr lang="ja-JP" altLang="ja-JP" sz="1600" b="1">
              <a:solidFill>
                <a:schemeClr val="dk1"/>
              </a:solidFill>
              <a:effectLst/>
              <a:latin typeface="+mn-lt"/>
              <a:ea typeface="+mn-ea"/>
              <a:cs typeface="+mn-cs"/>
            </a:rPr>
            <a:t>、</a:t>
          </a:r>
          <a:r>
            <a:rPr lang="en-US" altLang="ja-JP" sz="1600" b="1">
              <a:solidFill>
                <a:schemeClr val="dk1"/>
              </a:solidFill>
              <a:effectLst/>
              <a:latin typeface="+mn-lt"/>
              <a:ea typeface="+mn-ea"/>
              <a:cs typeface="+mn-cs"/>
            </a:rPr>
            <a:t>0001234</a:t>
          </a:r>
          <a:endParaRPr lang="ja-JP" altLang="ja-JP" sz="1600" b="1">
            <a:solidFill>
              <a:schemeClr val="dk1"/>
            </a:solidFill>
            <a:effectLst/>
            <a:latin typeface="+mn-lt"/>
            <a:ea typeface="+mn-ea"/>
            <a:cs typeface="+mn-cs"/>
          </a:endParaRPr>
        </a:p>
        <a:p>
          <a:r>
            <a:rPr lang="ja-JP" altLang="ja-JP" sz="1600" b="1">
              <a:solidFill>
                <a:schemeClr val="dk1"/>
              </a:solidFill>
              <a:effectLst/>
              <a:latin typeface="+mn-lt"/>
              <a:ea typeface="+mn-ea"/>
              <a:cs typeface="+mn-cs"/>
            </a:rPr>
            <a:t>・口座名義人については、</a:t>
          </a:r>
          <a:r>
            <a:rPr lang="ja-JP" altLang="ja-JP" sz="1600" b="1" u="dbl">
              <a:solidFill>
                <a:schemeClr val="dk1"/>
              </a:solidFill>
              <a:effectLst/>
              <a:latin typeface="+mn-lt"/>
              <a:ea typeface="+mn-ea"/>
              <a:cs typeface="+mn-cs"/>
            </a:rPr>
            <a:t>フリガナ、ス</a:t>
          </a:r>
          <a:endParaRPr lang="en-US" altLang="ja-JP" sz="1600" b="1" u="dbl">
            <a:solidFill>
              <a:schemeClr val="dk1"/>
            </a:solidFill>
            <a:effectLst/>
            <a:latin typeface="+mn-lt"/>
            <a:ea typeface="+mn-ea"/>
            <a:cs typeface="+mn-cs"/>
          </a:endParaRPr>
        </a:p>
        <a:p>
          <a:r>
            <a:rPr lang="ja-JP" altLang="en-US" sz="1600" b="1" u="dbl">
              <a:solidFill>
                <a:schemeClr val="dk1"/>
              </a:solidFill>
              <a:effectLst/>
              <a:latin typeface="+mn-lt"/>
              <a:ea typeface="+mn-ea"/>
              <a:cs typeface="+mn-cs"/>
            </a:rPr>
            <a:t>　</a:t>
          </a:r>
          <a:r>
            <a:rPr lang="ja-JP" altLang="ja-JP" sz="1600" b="1" u="dbl">
              <a:solidFill>
                <a:schemeClr val="dk1"/>
              </a:solidFill>
              <a:effectLst/>
              <a:latin typeface="+mn-lt"/>
              <a:ea typeface="+mn-ea"/>
              <a:cs typeface="+mn-cs"/>
            </a:rPr>
            <a:t>ペースも含めて正確に記載</a:t>
          </a:r>
          <a:r>
            <a:rPr lang="ja-JP" altLang="ja-JP" sz="1600" b="1">
              <a:solidFill>
                <a:schemeClr val="dk1"/>
              </a:solidFill>
              <a:effectLst/>
              <a:latin typeface="+mn-lt"/>
              <a:ea typeface="+mn-ea"/>
              <a:cs typeface="+mn-cs"/>
            </a:rPr>
            <a:t>をしてくだ</a:t>
          </a:r>
          <a:endParaRPr lang="en-US" altLang="ja-JP" sz="1600" b="1">
            <a:solidFill>
              <a:schemeClr val="dk1"/>
            </a:solidFill>
            <a:effectLst/>
            <a:latin typeface="+mn-lt"/>
            <a:ea typeface="+mn-ea"/>
            <a:cs typeface="+mn-cs"/>
          </a:endParaRPr>
        </a:p>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さい（口座情報を誤ると振替不能とな</a:t>
          </a:r>
          <a:endParaRPr lang="en-US" altLang="ja-JP" sz="1600" b="1">
            <a:solidFill>
              <a:schemeClr val="dk1"/>
            </a:solidFill>
            <a:effectLst/>
            <a:latin typeface="+mn-lt"/>
            <a:ea typeface="+mn-ea"/>
            <a:cs typeface="+mn-cs"/>
          </a:endParaRPr>
        </a:p>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りお支払いすることができません）。</a:t>
          </a:r>
        </a:p>
        <a:p>
          <a:pPr algn="l"/>
          <a:endParaRPr kumimoji="1" lang="en-US" altLang="ja-JP" sz="1800" b="1">
            <a:solidFill>
              <a:srgbClr val="FF0000"/>
            </a:solidFill>
          </a:endParaRPr>
        </a:p>
        <a:p>
          <a:pPr algn="l"/>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24</xdr:col>
      <xdr:colOff>120650</xdr:colOff>
      <xdr:row>24</xdr:row>
      <xdr:rowOff>82550</xdr:rowOff>
    </xdr:from>
    <xdr:to>
      <xdr:col>25</xdr:col>
      <xdr:colOff>28575</xdr:colOff>
      <xdr:row>37</xdr:row>
      <xdr:rowOff>104775</xdr:rowOff>
    </xdr:to>
    <xdr:sp macro="" textlink="">
      <xdr:nvSpPr>
        <xdr:cNvPr id="13" name="右中かっこ 12">
          <a:extLst>
            <a:ext uri="{FF2B5EF4-FFF2-40B4-BE49-F238E27FC236}">
              <a16:creationId xmlns:a16="http://schemas.microsoft.com/office/drawing/2014/main" id="{00000000-0008-0000-1100-00000D000000}"/>
            </a:ext>
          </a:extLst>
        </xdr:cNvPr>
        <xdr:cNvSpPr/>
      </xdr:nvSpPr>
      <xdr:spPr>
        <a:xfrm>
          <a:off x="8578850" y="6988175"/>
          <a:ext cx="565150" cy="33559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219075</xdr:colOff>
      <xdr:row>13</xdr:row>
      <xdr:rowOff>228600</xdr:rowOff>
    </xdr:from>
    <xdr:to>
      <xdr:col>31</xdr:col>
      <xdr:colOff>265641</xdr:colOff>
      <xdr:row>17</xdr:row>
      <xdr:rowOff>65616</xdr:rowOff>
    </xdr:to>
    <xdr:sp macro="" textlink="">
      <xdr:nvSpPr>
        <xdr:cNvPr id="16" name="正方形/長方形 15">
          <a:extLst>
            <a:ext uri="{FF2B5EF4-FFF2-40B4-BE49-F238E27FC236}">
              <a16:creationId xmlns:a16="http://schemas.microsoft.com/office/drawing/2014/main" id="{00000000-0008-0000-1100-000010000000}"/>
            </a:ext>
          </a:extLst>
        </xdr:cNvPr>
        <xdr:cNvSpPr/>
      </xdr:nvSpPr>
      <xdr:spPr>
        <a:xfrm>
          <a:off x="9334500" y="3924300"/>
          <a:ext cx="3989916" cy="1332441"/>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要入力</a:t>
          </a:r>
          <a:endParaRPr kumimoji="1" lang="en-US" altLang="ja-JP" sz="1800" b="1">
            <a:solidFill>
              <a:srgbClr val="FF0000"/>
            </a:solidFill>
          </a:endParaRPr>
        </a:p>
        <a:p>
          <a:pPr algn="l"/>
          <a:r>
            <a:rPr kumimoji="1" lang="ja-JP" altLang="en-US" sz="1800" b="1"/>
            <a:t>交付決定通知書を参照のうえ入力すること</a:t>
          </a:r>
          <a:endParaRPr kumimoji="1" lang="en-US" altLang="ja-JP" sz="1800" b="1"/>
        </a:p>
      </xdr:txBody>
    </xdr:sp>
    <xdr:clientData/>
  </xdr:twoCellAnchor>
  <xdr:twoCellAnchor>
    <xdr:from>
      <xdr:col>24</xdr:col>
      <xdr:colOff>123825</xdr:colOff>
      <xdr:row>14</xdr:row>
      <xdr:rowOff>104775</xdr:rowOff>
    </xdr:from>
    <xdr:to>
      <xdr:col>25</xdr:col>
      <xdr:colOff>28575</xdr:colOff>
      <xdr:row>16</xdr:row>
      <xdr:rowOff>171450</xdr:rowOff>
    </xdr:to>
    <xdr:sp macro="" textlink="">
      <xdr:nvSpPr>
        <xdr:cNvPr id="17" name="右中かっこ 16">
          <a:extLst>
            <a:ext uri="{FF2B5EF4-FFF2-40B4-BE49-F238E27FC236}">
              <a16:creationId xmlns:a16="http://schemas.microsoft.com/office/drawing/2014/main" id="{00000000-0008-0000-1100-000011000000}"/>
            </a:ext>
          </a:extLst>
        </xdr:cNvPr>
        <xdr:cNvSpPr/>
      </xdr:nvSpPr>
      <xdr:spPr>
        <a:xfrm>
          <a:off x="8582025" y="4086225"/>
          <a:ext cx="561975" cy="1047750"/>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381000</xdr:colOff>
      <xdr:row>1</xdr:row>
      <xdr:rowOff>25400</xdr:rowOff>
    </xdr:from>
    <xdr:to>
      <xdr:col>30</xdr:col>
      <xdr:colOff>463550</xdr:colOff>
      <xdr:row>6</xdr:row>
      <xdr:rowOff>123825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839200" y="311150"/>
          <a:ext cx="4025900" cy="13176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入力不要（シート全体）</a:t>
          </a:r>
          <a:endParaRPr kumimoji="1" lang="en-US" altLang="ja-JP" sz="1800" b="1">
            <a:solidFill>
              <a:srgbClr val="FF0000"/>
            </a:solidFill>
          </a:endParaRPr>
        </a:p>
        <a:p>
          <a:pPr algn="l"/>
          <a:r>
            <a:rPr kumimoji="1" lang="ja-JP" altLang="en-US" sz="1800" b="1"/>
            <a:t>経費所要額調書（合計）から自動で転記される</a:t>
          </a:r>
          <a:endParaRPr kumimoji="1" lang="en-US" altLang="ja-JP" sz="1800" b="1"/>
        </a:p>
        <a:p>
          <a:pPr algn="l"/>
          <a:endParaRPr kumimoji="1" lang="en-US" altLang="ja-JP" sz="1800" b="1"/>
        </a:p>
        <a:p>
          <a:pPr algn="l"/>
          <a:endParaRPr kumimoji="1" lang="en-US" altLang="ja-JP" sz="1800" b="1" u="sng">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36</xdr:row>
      <xdr:rowOff>47625</xdr:rowOff>
    </xdr:from>
    <xdr:to>
      <xdr:col>7</xdr:col>
      <xdr:colOff>295275</xdr:colOff>
      <xdr:row>38</xdr:row>
      <xdr:rowOff>173482</xdr:rowOff>
    </xdr:to>
    <xdr:sp macro="" textlink="">
      <xdr:nvSpPr>
        <xdr:cNvPr id="2" name="矢印: 右 1">
          <a:extLst>
            <a:ext uri="{FF2B5EF4-FFF2-40B4-BE49-F238E27FC236}">
              <a16:creationId xmlns:a16="http://schemas.microsoft.com/office/drawing/2014/main" id="{00000000-0008-0000-0200-000002000000}"/>
            </a:ext>
          </a:extLst>
        </xdr:cNvPr>
        <xdr:cNvSpPr/>
      </xdr:nvSpPr>
      <xdr:spPr>
        <a:xfrm rot="10800000">
          <a:off x="8953500" y="6683375"/>
          <a:ext cx="920750" cy="49098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2216150</xdr:colOff>
      <xdr:row>0</xdr:row>
      <xdr:rowOff>57150</xdr:rowOff>
    </xdr:from>
    <xdr:to>
      <xdr:col>12</xdr:col>
      <xdr:colOff>561975</xdr:colOff>
      <xdr:row>44</xdr:row>
      <xdr:rowOff>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600700" y="57150"/>
          <a:ext cx="7874000" cy="8382000"/>
          <a:chOff x="5600700" y="57150"/>
          <a:chExt cx="7874000" cy="8382000"/>
        </a:xfrm>
      </xdr:grpSpPr>
      <xdr:sp macro="" textlink="">
        <xdr:nvSpPr>
          <xdr:cNvPr id="4" name="矢印: 右 3">
            <a:extLst>
              <a:ext uri="{FF2B5EF4-FFF2-40B4-BE49-F238E27FC236}">
                <a16:creationId xmlns:a16="http://schemas.microsoft.com/office/drawing/2014/main" id="{00000000-0008-0000-0200-000004000000}"/>
              </a:ext>
            </a:extLst>
          </xdr:cNvPr>
          <xdr:cNvSpPr/>
        </xdr:nvSpPr>
        <xdr:spPr>
          <a:xfrm rot="10800000">
            <a:off x="8934450" y="885825"/>
            <a:ext cx="920750" cy="4846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600700" y="57150"/>
            <a:ext cx="3159126" cy="295275"/>
          </a:xfrm>
          <a:prstGeom prst="rect">
            <a:avLst/>
          </a:prstGeom>
          <a:solidFill>
            <a:srgbClr val="FF00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別紙１・厚生労働省報告様式（第１４条関係）</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9382125" y="1416051"/>
            <a:ext cx="3559175" cy="158432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b="1">
                <a:solidFill>
                  <a:sysClr val="windowText" lastClr="000000"/>
                </a:solidFill>
              </a:rPr>
              <a:t>　本様式は県でとりまとめのうえ、　</a:t>
            </a:r>
            <a:endParaRPr kumimoji="1" lang="en-US" altLang="ja-JP" sz="1600" b="1">
              <a:solidFill>
                <a:sysClr val="windowText" lastClr="000000"/>
              </a:solidFill>
            </a:endParaRPr>
          </a:p>
          <a:p>
            <a:pPr algn="l"/>
            <a:r>
              <a:rPr kumimoji="1" lang="ja-JP" altLang="en-US" sz="1600" b="1">
                <a:solidFill>
                  <a:sysClr val="windowText" lastClr="000000"/>
                </a:solidFill>
              </a:rPr>
              <a:t>国へ提出します。</a:t>
            </a:r>
            <a:endParaRPr kumimoji="1" lang="en-US" altLang="ja-JP" sz="1600" b="1">
              <a:solidFill>
                <a:sysClr val="windowText" lastClr="000000"/>
              </a:solidFill>
            </a:endParaRPr>
          </a:p>
          <a:p>
            <a:pPr algn="l"/>
            <a:r>
              <a:rPr kumimoji="1" lang="ja-JP" altLang="en-US" sz="1600" b="1">
                <a:solidFill>
                  <a:sysClr val="windowText" lastClr="000000"/>
                </a:solidFill>
              </a:rPr>
              <a:t>　</a:t>
            </a:r>
            <a:r>
              <a:rPr kumimoji="1" lang="ja-JP" altLang="en-US" sz="1600" b="1">
                <a:solidFill>
                  <a:srgbClr val="FF0000"/>
                </a:solidFill>
              </a:rPr>
              <a:t>集計作業に支障が出るため、行の追加・削除は行わないでください。</a:t>
            </a: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9363075" y="901700"/>
            <a:ext cx="3559175" cy="4667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b="1">
                <a:solidFill>
                  <a:sysClr val="windowText" lastClr="000000"/>
                </a:solidFill>
              </a:rPr>
              <a:t>　選択不要です。</a:t>
            </a:r>
            <a:endParaRPr kumimoji="1" lang="ja-JP" altLang="en-US" sz="1600" b="1">
              <a:solidFill>
                <a:srgbClr val="FF0000"/>
              </a:solidFill>
            </a:endParaRP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9398000" y="5153025"/>
            <a:ext cx="4076700" cy="3286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b="1">
                <a:solidFill>
                  <a:sysClr val="windowText" lastClr="000000"/>
                </a:solidFill>
              </a:rPr>
              <a:t>自由記述例</a:t>
            </a:r>
            <a:endParaRPr kumimoji="1" lang="en-US" altLang="ja-JP" sz="1600" b="1">
              <a:solidFill>
                <a:sysClr val="windowText" lastClr="000000"/>
              </a:solidFill>
            </a:endParaRPr>
          </a:p>
          <a:p>
            <a:pPr algn="l"/>
            <a:r>
              <a:rPr kumimoji="1" lang="ja-JP" altLang="en-US" sz="1100" b="1">
                <a:solidFill>
                  <a:srgbClr val="0070C0"/>
                </a:solidFill>
              </a:rPr>
              <a:t>山口県主催</a:t>
            </a:r>
            <a:endParaRPr kumimoji="1" lang="en-US" altLang="ja-JP" sz="1100" b="1">
              <a:solidFill>
                <a:srgbClr val="0070C0"/>
              </a:solidFill>
            </a:endParaRPr>
          </a:p>
          <a:p>
            <a:pPr algn="l"/>
            <a:r>
              <a:rPr kumimoji="1" lang="ja-JP" altLang="en-US" sz="1600" b="1">
                <a:solidFill>
                  <a:sysClr val="windowText" lastClr="000000"/>
                </a:solidFill>
              </a:rPr>
              <a:t>・介護テクノロジー定着セミナー</a:t>
            </a:r>
            <a:endParaRPr kumimoji="1" lang="en-US" altLang="ja-JP" sz="1600" b="1">
              <a:solidFill>
                <a:sysClr val="windowText" lastClr="000000"/>
              </a:solidFill>
            </a:endParaRPr>
          </a:p>
          <a:p>
            <a:pPr algn="l"/>
            <a:endParaRPr kumimoji="1" lang="en-US" altLang="ja-JP" sz="1600" b="1">
              <a:solidFill>
                <a:sysClr val="windowText" lastClr="000000"/>
              </a:solidFill>
            </a:endParaRPr>
          </a:p>
          <a:p>
            <a:r>
              <a:rPr kumimoji="1" lang="ja-JP" altLang="ja-JP" sz="1100" b="1">
                <a:solidFill>
                  <a:srgbClr val="0070C0"/>
                </a:solidFill>
                <a:effectLst/>
                <a:latin typeface="+mn-lt"/>
                <a:ea typeface="+mn-ea"/>
                <a:cs typeface="+mn-cs"/>
              </a:rPr>
              <a:t>山口県介護生産性向上総合相談センター主催</a:t>
            </a:r>
            <a:endParaRPr kumimoji="1" lang="en-US" altLang="ja-JP" sz="1600" b="1">
              <a:solidFill>
                <a:srgbClr val="0070C0"/>
              </a:solidFill>
            </a:endParaRPr>
          </a:p>
          <a:p>
            <a:pPr algn="l"/>
            <a:r>
              <a:rPr kumimoji="1" lang="ja-JP" altLang="en-US" sz="1600" b="1">
                <a:solidFill>
                  <a:sysClr val="windowText" lastClr="000000"/>
                </a:solidFill>
              </a:rPr>
              <a:t>・介護事業所における生産性向上の</a:t>
            </a:r>
            <a:endParaRPr kumimoji="1" lang="en-US" altLang="ja-JP" sz="1600" b="1">
              <a:solidFill>
                <a:sysClr val="windowText" lastClr="000000"/>
              </a:solidFill>
            </a:endParaRPr>
          </a:p>
          <a:p>
            <a:pPr algn="l"/>
            <a:r>
              <a:rPr kumimoji="1" lang="ja-JP" altLang="en-US" sz="1600" b="1">
                <a:solidFill>
                  <a:sysClr val="windowText" lastClr="000000"/>
                </a:solidFill>
              </a:rPr>
              <a:t>　取組み普及セミナー</a:t>
            </a:r>
            <a:endParaRPr kumimoji="1" lang="en-US" altLang="ja-JP" sz="1600" b="1">
              <a:solidFill>
                <a:sysClr val="windowText" lastClr="000000"/>
              </a:solidFill>
            </a:endParaRPr>
          </a:p>
          <a:p>
            <a:pPr algn="l"/>
            <a:r>
              <a:rPr kumimoji="1" lang="ja-JP" altLang="en-US" sz="1600" b="1">
                <a:solidFill>
                  <a:sysClr val="windowText" lastClr="000000"/>
                </a:solidFill>
              </a:rPr>
              <a:t>・介護テクノロジー機器等展示会</a:t>
            </a:r>
            <a:endParaRPr kumimoji="1" lang="en-US" altLang="ja-JP" sz="1600" b="1">
              <a:solidFill>
                <a:sysClr val="windowText" lastClr="000000"/>
              </a:solidFill>
            </a:endParaRPr>
          </a:p>
          <a:p>
            <a:pPr algn="l"/>
            <a:r>
              <a:rPr kumimoji="1" lang="ja-JP" altLang="en-US" sz="1600" b="1">
                <a:solidFill>
                  <a:sysClr val="windowText" lastClr="000000"/>
                </a:solidFill>
              </a:rPr>
              <a:t>・介護ロボット・テクノロジー導入　</a:t>
            </a:r>
            <a:endParaRPr kumimoji="1" lang="en-US" altLang="ja-JP" sz="1600" b="1">
              <a:solidFill>
                <a:sysClr val="windowText" lastClr="000000"/>
              </a:solidFill>
            </a:endParaRPr>
          </a:p>
          <a:p>
            <a:pPr algn="l"/>
            <a:r>
              <a:rPr kumimoji="1" lang="ja-JP" altLang="en-US" sz="1600" b="1">
                <a:solidFill>
                  <a:sysClr val="windowText" lastClr="000000"/>
                </a:solidFill>
              </a:rPr>
              <a:t>　リーダー養成研修</a:t>
            </a:r>
            <a:endParaRPr kumimoji="1" lang="ja-JP" altLang="en-US" sz="1600" b="1">
              <a:solidFill>
                <a:srgbClr val="FF0000"/>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107949</xdr:colOff>
      <xdr:row>14</xdr:row>
      <xdr:rowOff>250824</xdr:rowOff>
    </xdr:from>
    <xdr:to>
      <xdr:col>4</xdr:col>
      <xdr:colOff>673099</xdr:colOff>
      <xdr:row>30</xdr:row>
      <xdr:rowOff>47623</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9442449" y="3862387"/>
          <a:ext cx="565150" cy="3582986"/>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111125</xdr:colOff>
      <xdr:row>19</xdr:row>
      <xdr:rowOff>127000</xdr:rowOff>
    </xdr:from>
    <xdr:to>
      <xdr:col>11</xdr:col>
      <xdr:colOff>169862</xdr:colOff>
      <xdr:row>25</xdr:row>
      <xdr:rowOff>128057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0128250" y="4921250"/>
          <a:ext cx="4035425" cy="1382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各経費所要額調書から自動で転記される</a:t>
          </a:r>
          <a:endParaRPr kumimoji="1" lang="en-US" altLang="ja-JP" sz="1800" b="1"/>
        </a:p>
      </xdr:txBody>
    </xdr:sp>
    <xdr:clientData/>
  </xdr:twoCellAnchor>
  <xdr:twoCellAnchor>
    <xdr:from>
      <xdr:col>4</xdr:col>
      <xdr:colOff>180975</xdr:colOff>
      <xdr:row>0</xdr:row>
      <xdr:rowOff>131763</xdr:rowOff>
    </xdr:from>
    <xdr:to>
      <xdr:col>10</xdr:col>
      <xdr:colOff>219075</xdr:colOff>
      <xdr:row>7</xdr:row>
      <xdr:rowOff>47625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9515475" y="131763"/>
          <a:ext cx="4038600" cy="167798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ysClr val="windowText" lastClr="000000"/>
              </a:solidFill>
            </a:rPr>
            <a:t>変更承認申請日、中止（廃止）承認申請日、実績報告日、精算払請求日は、申請時点では入力不要（黄色セルのままで可）</a:t>
          </a:r>
          <a:endParaRPr kumimoji="1" lang="en-US" altLang="ja-JP" sz="18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256308</xdr:colOff>
      <xdr:row>2</xdr:row>
      <xdr:rowOff>142009</xdr:rowOff>
    </xdr:from>
    <xdr:to>
      <xdr:col>33</xdr:col>
      <xdr:colOff>19049</xdr:colOff>
      <xdr:row>11</xdr:row>
      <xdr:rowOff>47625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10028958" y="656359"/>
          <a:ext cx="4363316" cy="26297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所在地、法人名、代表者職・氏名</a:t>
          </a:r>
          <a:r>
            <a:rPr kumimoji="1" lang="ja-JP" altLang="en-US" sz="1800" b="1">
              <a:solidFill>
                <a:sysClr val="windowText" lastClr="000000"/>
              </a:solidFill>
            </a:rPr>
            <a:t>は</a:t>
          </a:r>
          <a:endParaRPr kumimoji="1" lang="en-US" altLang="ja-JP" sz="1800" b="1">
            <a:solidFill>
              <a:sysClr val="windowText" lastClr="000000"/>
            </a:solidFill>
          </a:endParaRPr>
        </a:p>
        <a:p>
          <a:pPr algn="l"/>
          <a:r>
            <a:rPr kumimoji="1" lang="ja-JP" altLang="en-US" sz="1800" b="1"/>
            <a:t>経費所要額調書（合計）から自動で転記される</a:t>
          </a:r>
          <a:endParaRPr kumimoji="1" lang="en-US" altLang="ja-JP" sz="1800" b="1"/>
        </a:p>
        <a:p>
          <a:pPr algn="l"/>
          <a:endParaRPr kumimoji="1" lang="en-US" altLang="ja-JP" sz="1800" b="1"/>
        </a:p>
        <a:p>
          <a:pPr algn="l"/>
          <a:r>
            <a:rPr kumimoji="1" lang="ja-JP" altLang="en-US" sz="1800" b="1" u="sng">
              <a:solidFill>
                <a:srgbClr val="FF0000"/>
              </a:solidFill>
            </a:rPr>
            <a:t>誓約内容について要確認のうえ、チェックボックスにチェックをする。</a:t>
          </a:r>
          <a:endParaRPr kumimoji="1" lang="en-US" altLang="ja-JP" sz="1800" b="1" u="sng">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69850</xdr:colOff>
          <xdr:row>12</xdr:row>
          <xdr:rowOff>107950</xdr:rowOff>
        </xdr:from>
        <xdr:to>
          <xdr:col>1</xdr:col>
          <xdr:colOff>50800</xdr:colOff>
          <xdr:row>12</xdr:row>
          <xdr:rowOff>469900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9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14</xdr:row>
          <xdr:rowOff>133350</xdr:rowOff>
        </xdr:from>
        <xdr:to>
          <xdr:col>2</xdr:col>
          <xdr:colOff>12700</xdr:colOff>
          <xdr:row>14</xdr:row>
          <xdr:rowOff>361950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9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16</xdr:row>
          <xdr:rowOff>88900</xdr:rowOff>
        </xdr:from>
        <xdr:to>
          <xdr:col>1</xdr:col>
          <xdr:colOff>50800</xdr:colOff>
          <xdr:row>16</xdr:row>
          <xdr:rowOff>450850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9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18</xdr:row>
          <xdr:rowOff>88900</xdr:rowOff>
        </xdr:from>
        <xdr:to>
          <xdr:col>1</xdr:col>
          <xdr:colOff>50800</xdr:colOff>
          <xdr:row>18</xdr:row>
          <xdr:rowOff>450850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9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20</xdr:row>
          <xdr:rowOff>76200</xdr:rowOff>
        </xdr:from>
        <xdr:to>
          <xdr:col>1</xdr:col>
          <xdr:colOff>57150</xdr:colOff>
          <xdr:row>20</xdr:row>
          <xdr:rowOff>438150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9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22</xdr:row>
          <xdr:rowOff>57150</xdr:rowOff>
        </xdr:from>
        <xdr:to>
          <xdr:col>1</xdr:col>
          <xdr:colOff>76200</xdr:colOff>
          <xdr:row>22</xdr:row>
          <xdr:rowOff>419100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9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222249</xdr:colOff>
      <xdr:row>32</xdr:row>
      <xdr:rowOff>201613</xdr:rowOff>
    </xdr:from>
    <xdr:to>
      <xdr:col>23</xdr:col>
      <xdr:colOff>26985</xdr:colOff>
      <xdr:row>36</xdr:row>
      <xdr:rowOff>127000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222249" y="10192280"/>
          <a:ext cx="7816319" cy="8567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000" b="1">
              <a:solidFill>
                <a:srgbClr val="FF0000"/>
              </a:solidFill>
            </a:rPr>
            <a:t>チェックボックス（</a:t>
          </a:r>
          <a:r>
            <a:rPr kumimoji="1" lang="en-US" altLang="ja-JP" sz="2000" b="1">
              <a:solidFill>
                <a:srgbClr val="FF0000"/>
              </a:solidFill>
            </a:rPr>
            <a:t>A</a:t>
          </a:r>
          <a:r>
            <a:rPr kumimoji="1" lang="ja-JP" altLang="en-US" sz="2000" b="1">
              <a:solidFill>
                <a:srgbClr val="FF0000"/>
              </a:solidFill>
            </a:rPr>
            <a:t>列）の入力漏れがないか確認してください</a:t>
          </a:r>
          <a:endParaRPr kumimoji="1" lang="en-US" altLang="ja-JP" sz="2000" b="1">
            <a:solidFill>
              <a:srgbClr val="FF0000"/>
            </a:solidFill>
          </a:endParaRPr>
        </a:p>
        <a:p>
          <a:pPr algn="l"/>
          <a:r>
            <a:rPr kumimoji="1" lang="en-US" altLang="ja-JP" sz="1400" b="1">
              <a:solidFill>
                <a:sysClr val="windowText" lastClr="000000"/>
              </a:solidFill>
            </a:rPr>
            <a:t>※</a:t>
          </a:r>
          <a:r>
            <a:rPr kumimoji="1" lang="ja-JP" altLang="en-US" sz="1400" b="1">
              <a:solidFill>
                <a:sysClr val="windowText" lastClr="000000"/>
              </a:solidFill>
            </a:rPr>
            <a:t>２（</a:t>
          </a:r>
          <a:r>
            <a:rPr kumimoji="1" lang="en-US" altLang="ja-JP" sz="1400" b="1">
              <a:solidFill>
                <a:sysClr val="windowText" lastClr="000000"/>
              </a:solidFill>
            </a:rPr>
            <a:t>2</a:t>
          </a:r>
          <a:r>
            <a:rPr kumimoji="1" lang="ja-JP" altLang="en-US" sz="1400" b="1">
              <a:solidFill>
                <a:sysClr val="windowText" lastClr="000000"/>
              </a:solidFill>
            </a:rPr>
            <a:t>）及び（３）の項目については、該当しないサービス事業所はチェック不要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169333</xdr:colOff>
      <xdr:row>4</xdr:row>
      <xdr:rowOff>179917</xdr:rowOff>
    </xdr:from>
    <xdr:to>
      <xdr:col>33</xdr:col>
      <xdr:colOff>261408</xdr:colOff>
      <xdr:row>10</xdr:row>
      <xdr:rowOff>41274</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0519833" y="1291167"/>
          <a:ext cx="4029075" cy="140652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経費所要額調書（合計）から自動で転記される</a:t>
          </a:r>
          <a:endParaRPr kumimoji="1" lang="en-US" altLang="ja-JP" sz="1800" b="1"/>
        </a:p>
      </xdr:txBody>
    </xdr:sp>
    <xdr:clientData/>
  </xdr:twoCellAnchor>
  <xdr:twoCellAnchor>
    <xdr:from>
      <xdr:col>26</xdr:col>
      <xdr:colOff>95250</xdr:colOff>
      <xdr:row>2</xdr:row>
      <xdr:rowOff>74084</xdr:rowOff>
    </xdr:from>
    <xdr:to>
      <xdr:col>26</xdr:col>
      <xdr:colOff>654050</xdr:colOff>
      <xdr:row>10</xdr:row>
      <xdr:rowOff>607484</xdr:rowOff>
    </xdr:to>
    <xdr:sp macro="" textlink="">
      <xdr:nvSpPr>
        <xdr:cNvPr id="3" name="右中かっこ 2">
          <a:extLst>
            <a:ext uri="{FF2B5EF4-FFF2-40B4-BE49-F238E27FC236}">
              <a16:creationId xmlns:a16="http://schemas.microsoft.com/office/drawing/2014/main" id="{00000000-0008-0000-0A00-000003000000}"/>
            </a:ext>
          </a:extLst>
        </xdr:cNvPr>
        <xdr:cNvSpPr/>
      </xdr:nvSpPr>
      <xdr:spPr>
        <a:xfrm>
          <a:off x="9789583" y="645584"/>
          <a:ext cx="558800" cy="2618317"/>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102659</xdr:colOff>
      <xdr:row>13</xdr:row>
      <xdr:rowOff>95249</xdr:rowOff>
    </xdr:from>
    <xdr:to>
      <xdr:col>27</xdr:col>
      <xdr:colOff>11642</xdr:colOff>
      <xdr:row>40</xdr:row>
      <xdr:rowOff>57149</xdr:rowOff>
    </xdr:to>
    <xdr:sp macro="" textlink="">
      <xdr:nvSpPr>
        <xdr:cNvPr id="4" name="右中かっこ 3">
          <a:extLst>
            <a:ext uri="{FF2B5EF4-FFF2-40B4-BE49-F238E27FC236}">
              <a16:creationId xmlns:a16="http://schemas.microsoft.com/office/drawing/2014/main" id="{00000000-0008-0000-0A00-000004000000}"/>
            </a:ext>
          </a:extLst>
        </xdr:cNvPr>
        <xdr:cNvSpPr/>
      </xdr:nvSpPr>
      <xdr:spPr>
        <a:xfrm>
          <a:off x="9875309" y="3905249"/>
          <a:ext cx="566208" cy="74390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209550</xdr:colOff>
      <xdr:row>14</xdr:row>
      <xdr:rowOff>202142</xdr:rowOff>
    </xdr:from>
    <xdr:to>
      <xdr:col>40</xdr:col>
      <xdr:colOff>587375</xdr:colOff>
      <xdr:row>32</xdr:row>
      <xdr:rowOff>123825</xdr:rowOff>
    </xdr:to>
    <xdr:sp macro="" textlink="">
      <xdr:nvSpPr>
        <xdr:cNvPr id="5" name="正方形/長方形 4">
          <a:extLst>
            <a:ext uri="{FF2B5EF4-FFF2-40B4-BE49-F238E27FC236}">
              <a16:creationId xmlns:a16="http://schemas.microsoft.com/office/drawing/2014/main" id="{00000000-0008-0000-0A00-000005000000}"/>
            </a:ext>
          </a:extLst>
        </xdr:cNvPr>
        <xdr:cNvSpPr/>
      </xdr:nvSpPr>
      <xdr:spPr>
        <a:xfrm>
          <a:off x="10639425" y="4240742"/>
          <a:ext cx="8921750" cy="5131858"/>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a:solidFill>
                <a:schemeClr val="dk1"/>
              </a:solidFill>
              <a:effectLst/>
              <a:latin typeface="+mn-lt"/>
              <a:ea typeface="+mn-ea"/>
              <a:cs typeface="+mn-cs"/>
            </a:rPr>
            <a:t>・</a:t>
          </a:r>
          <a:r>
            <a:rPr lang="ja-JP" altLang="ja-JP" sz="1600" b="1">
              <a:solidFill>
                <a:schemeClr val="dk1"/>
              </a:solidFill>
              <a:effectLst/>
              <a:latin typeface="+mn-lt"/>
              <a:ea typeface="+mn-ea"/>
              <a:cs typeface="+mn-cs"/>
            </a:rPr>
            <a:t>交付申請時と</a:t>
          </a:r>
          <a:r>
            <a:rPr lang="ja-JP" altLang="ja-JP" sz="1600" b="1" u="sng">
              <a:solidFill>
                <a:schemeClr val="dk1"/>
              </a:solidFill>
              <a:effectLst/>
              <a:latin typeface="+mn-lt"/>
              <a:ea typeface="+mn-ea"/>
              <a:cs typeface="+mn-cs"/>
            </a:rPr>
            <a:t>補助対象物品が大きく変更</a:t>
          </a:r>
          <a:r>
            <a:rPr lang="ja-JP" altLang="ja-JP" sz="1600" b="1">
              <a:solidFill>
                <a:schemeClr val="dk1"/>
              </a:solidFill>
              <a:effectLst/>
              <a:latin typeface="+mn-lt"/>
              <a:ea typeface="+mn-ea"/>
              <a:cs typeface="+mn-cs"/>
            </a:rPr>
            <a:t>となる場合や、</a:t>
          </a:r>
          <a:r>
            <a:rPr lang="ja-JP" altLang="en-US" sz="1600" b="1" u="sng">
              <a:solidFill>
                <a:schemeClr val="dk1"/>
              </a:solidFill>
              <a:effectLst/>
              <a:latin typeface="+mn-lt"/>
              <a:ea typeface="+mn-ea"/>
              <a:cs typeface="+mn-cs"/>
            </a:rPr>
            <a:t>交付決定額</a:t>
          </a:r>
          <a:r>
            <a:rPr lang="ja-JP" altLang="ja-JP" sz="1600" b="1" u="sng">
              <a:solidFill>
                <a:schemeClr val="dk1"/>
              </a:solidFill>
              <a:effectLst/>
              <a:latin typeface="+mn-lt"/>
              <a:ea typeface="+mn-ea"/>
              <a:cs typeface="+mn-cs"/>
            </a:rPr>
            <a:t>が２０％を超えて増減</a:t>
          </a:r>
          <a:r>
            <a:rPr lang="ja-JP" altLang="ja-JP" sz="1600" b="1">
              <a:solidFill>
                <a:schemeClr val="dk1"/>
              </a:solidFill>
              <a:effectLst/>
              <a:latin typeface="+mn-lt"/>
              <a:ea typeface="+mn-ea"/>
              <a:cs typeface="+mn-cs"/>
            </a:rPr>
            <a:t>する</a:t>
          </a:r>
          <a:endParaRPr lang="en-US" altLang="ja-JP" sz="1600" b="1">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場合については、</a:t>
          </a:r>
          <a:r>
            <a:rPr lang="ja-JP" altLang="ja-JP" sz="1600" b="1" u="dbl">
              <a:solidFill>
                <a:schemeClr val="dk1"/>
              </a:solidFill>
              <a:effectLst/>
              <a:latin typeface="+mn-lt"/>
              <a:ea typeface="+mn-ea"/>
              <a:cs typeface="+mn-cs"/>
            </a:rPr>
            <a:t>事業に取りかかるより先に「事業変更承認申請書（第２号様式（第</a:t>
          </a:r>
          <a:r>
            <a:rPr lang="ja-JP" altLang="en-US" sz="1600" b="1" u="dbl">
              <a:solidFill>
                <a:schemeClr val="dk1"/>
              </a:solidFill>
              <a:effectLst/>
              <a:latin typeface="+mn-lt"/>
              <a:ea typeface="+mn-ea"/>
              <a:cs typeface="+mn-cs"/>
            </a:rPr>
            <a:t>９</a:t>
          </a:r>
          <a:r>
            <a:rPr lang="ja-JP" altLang="ja-JP" sz="1600" b="1" u="dbl">
              <a:solidFill>
                <a:schemeClr val="dk1"/>
              </a:solidFill>
              <a:effectLst/>
              <a:latin typeface="+mn-lt"/>
              <a:ea typeface="+mn-ea"/>
              <a:cs typeface="+mn-cs"/>
            </a:rPr>
            <a:t>条関</a:t>
          </a:r>
          <a:endParaRPr lang="en-US" altLang="ja-JP" sz="1600" b="1" u="dbl">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u="dbl">
              <a:solidFill>
                <a:schemeClr val="dk1"/>
              </a:solidFill>
              <a:effectLst/>
              <a:latin typeface="+mn-lt"/>
              <a:ea typeface="+mn-ea"/>
              <a:cs typeface="+mn-cs"/>
            </a:rPr>
            <a:t>　</a:t>
          </a:r>
          <a:r>
            <a:rPr lang="ja-JP" altLang="ja-JP" sz="1600" b="1" u="dbl">
              <a:solidFill>
                <a:schemeClr val="dk1"/>
              </a:solidFill>
              <a:effectLst/>
              <a:latin typeface="+mn-lt"/>
              <a:ea typeface="+mn-ea"/>
              <a:cs typeface="+mn-cs"/>
            </a:rPr>
            <a:t>係））」の提出</a:t>
          </a:r>
          <a:r>
            <a:rPr lang="ja-JP" altLang="ja-JP" sz="1600" b="1">
              <a:solidFill>
                <a:schemeClr val="dk1"/>
              </a:solidFill>
              <a:effectLst/>
              <a:latin typeface="+mn-lt"/>
              <a:ea typeface="+mn-ea"/>
              <a:cs typeface="+mn-cs"/>
            </a:rPr>
            <a:t>をした上で、変更の承認を受けてください。</a:t>
          </a:r>
        </a:p>
        <a:p>
          <a:r>
            <a:rPr lang="ja-JP" altLang="ja-JP" sz="1600" b="1">
              <a:solidFill>
                <a:schemeClr val="dk1"/>
              </a:solidFill>
              <a:effectLst/>
              <a:latin typeface="+mn-lt"/>
              <a:ea typeface="+mn-ea"/>
              <a:cs typeface="+mn-cs"/>
            </a:rPr>
            <a:t>・上記の場合には当てはまらない軽微な変更については、「事業変更承認申請書」の提出の必要</a:t>
          </a:r>
          <a:endParaRPr lang="en-US" altLang="ja-JP" sz="1600" b="1">
            <a:solidFill>
              <a:schemeClr val="dk1"/>
            </a:solidFill>
            <a:effectLst/>
            <a:latin typeface="+mn-lt"/>
            <a:ea typeface="+mn-ea"/>
            <a:cs typeface="+mn-cs"/>
          </a:endParaRPr>
        </a:p>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はありませんが、実績報告の提出時に、</a:t>
          </a:r>
          <a:r>
            <a:rPr lang="ja-JP" altLang="ja-JP" sz="1600" b="1" u="sng">
              <a:solidFill>
                <a:schemeClr val="dk1"/>
              </a:solidFill>
              <a:effectLst/>
              <a:latin typeface="+mn-lt"/>
              <a:ea typeface="+mn-ea"/>
              <a:cs typeface="+mn-cs"/>
            </a:rPr>
            <a:t>変更の理由について</a:t>
          </a:r>
          <a:r>
            <a:rPr lang="ja-JP" altLang="ja-JP" sz="1600" b="1" u="sng">
              <a:solidFill>
                <a:srgbClr val="FF0000"/>
              </a:solidFill>
              <a:effectLst/>
              <a:latin typeface="+mn-lt"/>
              <a:ea typeface="+mn-ea"/>
              <a:cs typeface="+mn-cs"/>
            </a:rPr>
            <a:t>「理由書（様式任意）」</a:t>
          </a:r>
          <a:r>
            <a:rPr lang="ja-JP" altLang="ja-JP" sz="1600" b="1" u="sng">
              <a:solidFill>
                <a:schemeClr val="dk1"/>
              </a:solidFill>
              <a:effectLst/>
              <a:latin typeface="+mn-lt"/>
              <a:ea typeface="+mn-ea"/>
              <a:cs typeface="+mn-cs"/>
            </a:rPr>
            <a:t>の提出</a:t>
          </a:r>
          <a:r>
            <a:rPr lang="ja-JP" altLang="ja-JP" sz="1600" b="1">
              <a:solidFill>
                <a:schemeClr val="dk1"/>
              </a:solidFill>
              <a:effectLst/>
              <a:latin typeface="+mn-lt"/>
              <a:ea typeface="+mn-ea"/>
              <a:cs typeface="+mn-cs"/>
            </a:rPr>
            <a:t>を</a:t>
          </a:r>
          <a:endParaRPr lang="en-US" altLang="ja-JP" sz="1600" b="1">
            <a:solidFill>
              <a:schemeClr val="dk1"/>
            </a:solidFill>
            <a:effectLst/>
            <a:latin typeface="+mn-lt"/>
            <a:ea typeface="+mn-ea"/>
            <a:cs typeface="+mn-cs"/>
          </a:endParaRPr>
        </a:p>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お願いします。</a:t>
          </a:r>
        </a:p>
        <a:p>
          <a:r>
            <a:rPr lang="ja-JP" altLang="ja-JP" sz="1600" b="1">
              <a:solidFill>
                <a:schemeClr val="dk1"/>
              </a:solidFill>
              <a:effectLst/>
              <a:latin typeface="+mn-lt"/>
              <a:ea typeface="+mn-ea"/>
              <a:cs typeface="+mn-cs"/>
            </a:rPr>
            <a:t>・理由書を記載するにあたっては、</a:t>
          </a:r>
          <a:endParaRPr lang="en-US" altLang="ja-JP" sz="1600" b="1">
            <a:solidFill>
              <a:schemeClr val="dk1"/>
            </a:solidFill>
            <a:effectLst/>
            <a:latin typeface="+mn-lt"/>
            <a:ea typeface="+mn-ea"/>
            <a:cs typeface="+mn-cs"/>
          </a:endParaRPr>
        </a:p>
        <a:p>
          <a:r>
            <a:rPr lang="ja-JP" altLang="ja-JP" sz="1600" b="1" u="wavy">
              <a:solidFill>
                <a:schemeClr val="dk1"/>
              </a:solidFill>
              <a:effectLst/>
              <a:latin typeface="+mn-lt"/>
              <a:ea typeface="+mn-ea"/>
              <a:cs typeface="+mn-cs"/>
            </a:rPr>
            <a:t>「①どのような理由があって」、「②どの購入品目が」、「③何から何に変更になって（機種番号等も含む）」、「④事業費がいくらになったか」、「⑤交付決定額からいくら増減があったか」</a:t>
          </a:r>
          <a:r>
            <a:rPr lang="ja-JP" altLang="ja-JP" sz="1600" b="1">
              <a:solidFill>
                <a:schemeClr val="dk1"/>
              </a:solidFill>
              <a:effectLst/>
              <a:latin typeface="+mn-lt"/>
              <a:ea typeface="+mn-ea"/>
              <a:cs typeface="+mn-cs"/>
            </a:rPr>
            <a:t>を押さえた上で、具体的に記載してください。</a:t>
          </a:r>
        </a:p>
        <a:p>
          <a:r>
            <a:rPr lang="ja-JP" altLang="ja-JP" sz="1600" b="1">
              <a:solidFill>
                <a:srgbClr val="FF0000"/>
              </a:solidFill>
              <a:effectLst/>
              <a:latin typeface="+mn-lt"/>
              <a:ea typeface="+mn-ea"/>
              <a:cs typeface="+mn-cs"/>
            </a:rPr>
            <a:t>　</a:t>
          </a:r>
          <a:endParaRPr lang="en-US" altLang="ja-JP" sz="1600" b="1">
            <a:solidFill>
              <a:srgbClr val="FF0000"/>
            </a:solidFill>
            <a:effectLst/>
            <a:latin typeface="+mn-lt"/>
            <a:ea typeface="+mn-ea"/>
            <a:cs typeface="+mn-cs"/>
          </a:endParaRPr>
        </a:p>
        <a:p>
          <a:r>
            <a:rPr lang="ja-JP" altLang="ja-JP" sz="1600" b="1">
              <a:solidFill>
                <a:sysClr val="windowText" lastClr="000000"/>
              </a:solidFill>
              <a:effectLst/>
              <a:latin typeface="+mn-lt"/>
              <a:ea typeface="+mn-ea"/>
              <a:cs typeface="+mn-cs"/>
            </a:rPr>
            <a:t>・なお、変更の承認を経ずに、交付決定額を超える金額の実績報告を提出した場合は、</a:t>
          </a:r>
          <a:r>
            <a:rPr lang="ja-JP" altLang="ja-JP" sz="1600" b="1">
              <a:solidFill>
                <a:srgbClr val="FF0000"/>
              </a:solidFill>
              <a:effectLst/>
              <a:latin typeface="+mn-lt"/>
              <a:ea typeface="+mn-ea"/>
              <a:cs typeface="+mn-cs"/>
            </a:rPr>
            <a:t>交付決定</a:t>
          </a:r>
          <a:endParaRPr lang="en-US" altLang="ja-JP" sz="1600" b="1">
            <a:solidFill>
              <a:srgbClr val="FF0000"/>
            </a:solidFill>
            <a:effectLst/>
            <a:latin typeface="+mn-lt"/>
            <a:ea typeface="+mn-ea"/>
            <a:cs typeface="+mn-cs"/>
          </a:endParaRPr>
        </a:p>
        <a:p>
          <a:r>
            <a:rPr lang="ja-JP" altLang="en-US" sz="1600" b="1">
              <a:solidFill>
                <a:srgbClr val="FF0000"/>
              </a:solidFill>
              <a:effectLst/>
              <a:latin typeface="+mn-lt"/>
              <a:ea typeface="+mn-ea"/>
              <a:cs typeface="+mn-cs"/>
            </a:rPr>
            <a:t>　</a:t>
          </a:r>
          <a:r>
            <a:rPr lang="ja-JP" altLang="ja-JP" sz="1600" b="1">
              <a:solidFill>
                <a:srgbClr val="FF0000"/>
              </a:solidFill>
              <a:effectLst/>
              <a:latin typeface="+mn-lt"/>
              <a:ea typeface="+mn-ea"/>
              <a:cs typeface="+mn-cs"/>
            </a:rPr>
            <a:t>額が上限となり、増額分については自己負担</a:t>
          </a:r>
          <a:r>
            <a:rPr lang="ja-JP" altLang="ja-JP" sz="1600" b="1">
              <a:solidFill>
                <a:sysClr val="windowText" lastClr="000000"/>
              </a:solidFill>
              <a:effectLst/>
              <a:latin typeface="+mn-lt"/>
              <a:ea typeface="+mn-ea"/>
              <a:cs typeface="+mn-cs"/>
            </a:rPr>
            <a:t>となりますのでご注意ください。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algn="l"/>
          <a:endParaRPr kumimoji="1" lang="ja-JP" altLang="en-US" sz="18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429682</xdr:colOff>
      <xdr:row>20</xdr:row>
      <xdr:rowOff>140757</xdr:rowOff>
    </xdr:from>
    <xdr:to>
      <xdr:col>35</xdr:col>
      <xdr:colOff>190500</xdr:colOff>
      <xdr:row>26</xdr:row>
      <xdr:rowOff>148167</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10780182" y="6130924"/>
          <a:ext cx="5010151" cy="1510243"/>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要入力</a:t>
          </a:r>
          <a:endParaRPr kumimoji="1" lang="en-US" altLang="ja-JP" sz="1800" b="1">
            <a:solidFill>
              <a:srgbClr val="FF0000"/>
            </a:solidFill>
          </a:endParaRPr>
        </a:p>
        <a:p>
          <a:pPr algn="l"/>
          <a:r>
            <a:rPr kumimoji="1" lang="ja-JP" altLang="en-US" sz="1800" b="1">
              <a:solidFill>
                <a:srgbClr val="FF0000"/>
              </a:solidFill>
            </a:rPr>
            <a:t>例：１　介護ソフト「○○○」のリース中止</a:t>
          </a:r>
          <a:endParaRPr kumimoji="1" lang="en-US" altLang="ja-JP" sz="1800" b="1">
            <a:solidFill>
              <a:srgbClr val="FF0000"/>
            </a:solidFill>
          </a:endParaRPr>
        </a:p>
        <a:p>
          <a:pPr algn="l"/>
          <a:r>
            <a:rPr kumimoji="1" lang="ja-JP" altLang="en-US" sz="1800" b="1">
              <a:solidFill>
                <a:srgbClr val="FF0000"/>
              </a:solidFill>
            </a:rPr>
            <a:t>　　２　導入時期を来年度以降に延期したため</a:t>
          </a:r>
        </a:p>
      </xdr:txBody>
    </xdr:sp>
    <xdr:clientData/>
  </xdr:twoCellAnchor>
  <xdr:twoCellAnchor>
    <xdr:from>
      <xdr:col>27</xdr:col>
      <xdr:colOff>317500</xdr:colOff>
      <xdr:row>3</xdr:row>
      <xdr:rowOff>254000</xdr:rowOff>
    </xdr:from>
    <xdr:to>
      <xdr:col>33</xdr:col>
      <xdr:colOff>409575</xdr:colOff>
      <xdr:row>9</xdr:row>
      <xdr:rowOff>115357</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10668000" y="1058333"/>
          <a:ext cx="4029075" cy="140652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経費所要額調書（合計）から自動で転記される</a:t>
          </a:r>
          <a:endParaRPr kumimoji="1" lang="en-US" altLang="ja-JP" sz="1800" b="1"/>
        </a:p>
      </xdr:txBody>
    </xdr:sp>
    <xdr:clientData/>
  </xdr:twoCellAnchor>
  <xdr:twoCellAnchor>
    <xdr:from>
      <xdr:col>26</xdr:col>
      <xdr:colOff>285750</xdr:colOff>
      <xdr:row>2</xdr:row>
      <xdr:rowOff>84666</xdr:rowOff>
    </xdr:from>
    <xdr:to>
      <xdr:col>27</xdr:col>
      <xdr:colOff>191558</xdr:colOff>
      <xdr:row>11</xdr:row>
      <xdr:rowOff>13758</xdr:rowOff>
    </xdr:to>
    <xdr:sp macro="" textlink="">
      <xdr:nvSpPr>
        <xdr:cNvPr id="4" name="右中かっこ 3">
          <a:extLst>
            <a:ext uri="{FF2B5EF4-FFF2-40B4-BE49-F238E27FC236}">
              <a16:creationId xmlns:a16="http://schemas.microsoft.com/office/drawing/2014/main" id="{00000000-0008-0000-0B00-000004000000}"/>
            </a:ext>
          </a:extLst>
        </xdr:cNvPr>
        <xdr:cNvSpPr/>
      </xdr:nvSpPr>
      <xdr:spPr>
        <a:xfrm>
          <a:off x="9980083" y="656166"/>
          <a:ext cx="561975" cy="2627842"/>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370417</xdr:colOff>
      <xdr:row>13</xdr:row>
      <xdr:rowOff>158750</xdr:rowOff>
    </xdr:from>
    <xdr:to>
      <xdr:col>27</xdr:col>
      <xdr:colOff>276225</xdr:colOff>
      <xdr:row>33</xdr:row>
      <xdr:rowOff>204259</xdr:rowOff>
    </xdr:to>
    <xdr:sp macro="" textlink="">
      <xdr:nvSpPr>
        <xdr:cNvPr id="5" name="右中かっこ 4">
          <a:extLst>
            <a:ext uri="{FF2B5EF4-FFF2-40B4-BE49-F238E27FC236}">
              <a16:creationId xmlns:a16="http://schemas.microsoft.com/office/drawing/2014/main" id="{00000000-0008-0000-0B00-000005000000}"/>
            </a:ext>
          </a:extLst>
        </xdr:cNvPr>
        <xdr:cNvSpPr/>
      </xdr:nvSpPr>
      <xdr:spPr>
        <a:xfrm>
          <a:off x="10064750" y="4000500"/>
          <a:ext cx="561975" cy="5697009"/>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10584</xdr:colOff>
      <xdr:row>6</xdr:row>
      <xdr:rowOff>222250</xdr:rowOff>
    </xdr:from>
    <xdr:to>
      <xdr:col>33</xdr:col>
      <xdr:colOff>96309</xdr:colOff>
      <xdr:row>11</xdr:row>
      <xdr:rowOff>310091</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10361084" y="1746250"/>
          <a:ext cx="4022725" cy="14001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経費所要額調書（合計）から自動で転記される</a:t>
          </a:r>
          <a:endParaRPr kumimoji="1" lang="en-US" altLang="ja-JP" sz="1800" b="1"/>
        </a:p>
      </xdr:txBody>
    </xdr:sp>
    <xdr:clientData/>
  </xdr:twoCellAnchor>
  <xdr:twoCellAnchor>
    <xdr:from>
      <xdr:col>25</xdr:col>
      <xdr:colOff>618066</xdr:colOff>
      <xdr:row>3</xdr:row>
      <xdr:rowOff>21166</xdr:rowOff>
    </xdr:from>
    <xdr:to>
      <xdr:col>26</xdr:col>
      <xdr:colOff>530225</xdr:colOff>
      <xdr:row>11</xdr:row>
      <xdr:rowOff>564092</xdr:rowOff>
    </xdr:to>
    <xdr:sp macro="" textlink="">
      <xdr:nvSpPr>
        <xdr:cNvPr id="3" name="右中かっこ 2">
          <a:extLst>
            <a:ext uri="{FF2B5EF4-FFF2-40B4-BE49-F238E27FC236}">
              <a16:creationId xmlns:a16="http://schemas.microsoft.com/office/drawing/2014/main" id="{00000000-0008-0000-0C00-000003000000}"/>
            </a:ext>
          </a:extLst>
        </xdr:cNvPr>
        <xdr:cNvSpPr/>
      </xdr:nvSpPr>
      <xdr:spPr>
        <a:xfrm>
          <a:off x="9656233" y="772583"/>
          <a:ext cx="568325" cy="2627842"/>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28575</xdr:colOff>
      <xdr:row>13</xdr:row>
      <xdr:rowOff>123826</xdr:rowOff>
    </xdr:from>
    <xdr:to>
      <xdr:col>31</xdr:col>
      <xdr:colOff>78316</xdr:colOff>
      <xdr:row>16</xdr:row>
      <xdr:rowOff>179917</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9066742" y="3859743"/>
          <a:ext cx="3986741" cy="1326091"/>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要入力</a:t>
          </a:r>
          <a:endParaRPr kumimoji="1" lang="en-US" altLang="ja-JP" sz="1800" b="1">
            <a:solidFill>
              <a:srgbClr val="FF0000"/>
            </a:solidFill>
          </a:endParaRPr>
        </a:p>
        <a:p>
          <a:pPr algn="l"/>
          <a:r>
            <a:rPr kumimoji="1" lang="ja-JP" altLang="en-US" sz="1800" b="1"/>
            <a:t>交付決定通知書を参照のうえ入力すること</a:t>
          </a:r>
          <a:endParaRPr kumimoji="1" lang="en-US" altLang="ja-JP" sz="1800" b="1"/>
        </a:p>
      </xdr:txBody>
    </xdr:sp>
    <xdr:clientData/>
  </xdr:twoCellAnchor>
  <xdr:twoCellAnchor>
    <xdr:from>
      <xdr:col>23</xdr:col>
      <xdr:colOff>342900</xdr:colOff>
      <xdr:row>14</xdr:row>
      <xdr:rowOff>84666</xdr:rowOff>
    </xdr:from>
    <xdr:to>
      <xdr:col>24</xdr:col>
      <xdr:colOff>568325</xdr:colOff>
      <xdr:row>16</xdr:row>
      <xdr:rowOff>87841</xdr:rowOff>
    </xdr:to>
    <xdr:sp macro="" textlink="">
      <xdr:nvSpPr>
        <xdr:cNvPr id="5" name="右中かっこ 4">
          <a:extLst>
            <a:ext uri="{FF2B5EF4-FFF2-40B4-BE49-F238E27FC236}">
              <a16:creationId xmlns:a16="http://schemas.microsoft.com/office/drawing/2014/main" id="{00000000-0008-0000-0C00-000005000000}"/>
            </a:ext>
          </a:extLst>
        </xdr:cNvPr>
        <xdr:cNvSpPr/>
      </xdr:nvSpPr>
      <xdr:spPr>
        <a:xfrm>
          <a:off x="8375650" y="4106333"/>
          <a:ext cx="574675" cy="9874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34925</xdr:colOff>
      <xdr:row>18</xdr:row>
      <xdr:rowOff>39158</xdr:rowOff>
    </xdr:from>
    <xdr:to>
      <xdr:col>31</xdr:col>
      <xdr:colOff>114300</xdr:colOff>
      <xdr:row>23</xdr:row>
      <xdr:rowOff>182032</xdr:rowOff>
    </xdr:to>
    <xdr:sp macro="" textlink="">
      <xdr:nvSpPr>
        <xdr:cNvPr id="6" name="正方形/長方形 5">
          <a:extLst>
            <a:ext uri="{FF2B5EF4-FFF2-40B4-BE49-F238E27FC236}">
              <a16:creationId xmlns:a16="http://schemas.microsoft.com/office/drawing/2014/main" id="{00000000-0008-0000-0C00-000006000000}"/>
            </a:ext>
          </a:extLst>
        </xdr:cNvPr>
        <xdr:cNvSpPr/>
      </xdr:nvSpPr>
      <xdr:spPr>
        <a:xfrm>
          <a:off x="9073092" y="5510741"/>
          <a:ext cx="4016375" cy="14128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経費所要額調書（合計）から自動で転記される</a:t>
          </a:r>
          <a:endParaRPr kumimoji="1" lang="en-US" altLang="ja-JP" sz="1800" b="1"/>
        </a:p>
      </xdr:txBody>
    </xdr:sp>
    <xdr:clientData/>
  </xdr:twoCellAnchor>
  <xdr:twoCellAnchor>
    <xdr:from>
      <xdr:col>24</xdr:col>
      <xdr:colOff>46567</xdr:colOff>
      <xdr:row>20</xdr:row>
      <xdr:rowOff>105833</xdr:rowOff>
    </xdr:from>
    <xdr:to>
      <xdr:col>25</xdr:col>
      <xdr:colOff>21166</xdr:colOff>
      <xdr:row>20</xdr:row>
      <xdr:rowOff>105833</xdr:rowOff>
    </xdr:to>
    <xdr:cxnSp macro="">
      <xdr:nvCxnSpPr>
        <xdr:cNvPr id="14" name="直線矢印コネクタ 13">
          <a:extLst>
            <a:ext uri="{FF2B5EF4-FFF2-40B4-BE49-F238E27FC236}">
              <a16:creationId xmlns:a16="http://schemas.microsoft.com/office/drawing/2014/main" id="{00000000-0008-0000-0C00-00000E000000}"/>
            </a:ext>
          </a:extLst>
        </xdr:cNvPr>
        <xdr:cNvCxnSpPr/>
      </xdr:nvCxnSpPr>
      <xdr:spPr>
        <a:xfrm>
          <a:off x="8428567" y="6043083"/>
          <a:ext cx="630766"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36512</xdr:colOff>
      <xdr:row>15</xdr:row>
      <xdr:rowOff>12699</xdr:rowOff>
    </xdr:from>
    <xdr:to>
      <xdr:col>5</xdr:col>
      <xdr:colOff>601662</xdr:colOff>
      <xdr:row>30</xdr:row>
      <xdr:rowOff>55561</xdr:rowOff>
    </xdr:to>
    <xdr:sp macro="" textlink="">
      <xdr:nvSpPr>
        <xdr:cNvPr id="2" name="右中かっこ 1">
          <a:extLst>
            <a:ext uri="{FF2B5EF4-FFF2-40B4-BE49-F238E27FC236}">
              <a16:creationId xmlns:a16="http://schemas.microsoft.com/office/drawing/2014/main" id="{00000000-0008-0000-0D00-000002000000}"/>
            </a:ext>
          </a:extLst>
        </xdr:cNvPr>
        <xdr:cNvSpPr/>
      </xdr:nvSpPr>
      <xdr:spPr>
        <a:xfrm>
          <a:off x="13260387" y="3925887"/>
          <a:ext cx="565150" cy="3678237"/>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85725</xdr:colOff>
      <xdr:row>20</xdr:row>
      <xdr:rowOff>28575</xdr:rowOff>
    </xdr:from>
    <xdr:to>
      <xdr:col>13</xdr:col>
      <xdr:colOff>144463</xdr:colOff>
      <xdr:row>26</xdr:row>
      <xdr:rowOff>29632</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12468225" y="5029200"/>
          <a:ext cx="4659313" cy="13726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各経費所要額調書及び各実績報告額調から自動で転記される</a:t>
          </a:r>
          <a:endParaRPr kumimoji="1" lang="en-US" altLang="ja-JP" sz="1800" b="1"/>
        </a:p>
      </xdr:txBody>
    </xdr:sp>
    <xdr:clientData/>
  </xdr:twoCellAnchor>
  <xdr:twoCellAnchor>
    <xdr:from>
      <xdr:col>5</xdr:col>
      <xdr:colOff>57150</xdr:colOff>
      <xdr:row>3</xdr:row>
      <xdr:rowOff>171450</xdr:rowOff>
    </xdr:from>
    <xdr:to>
      <xdr:col>5</xdr:col>
      <xdr:colOff>615950</xdr:colOff>
      <xdr:row>11</xdr:row>
      <xdr:rowOff>95250</xdr:rowOff>
    </xdr:to>
    <xdr:sp macro="" textlink="">
      <xdr:nvSpPr>
        <xdr:cNvPr id="6" name="右中かっこ 5">
          <a:extLst>
            <a:ext uri="{FF2B5EF4-FFF2-40B4-BE49-F238E27FC236}">
              <a16:creationId xmlns:a16="http://schemas.microsoft.com/office/drawing/2014/main" id="{00000000-0008-0000-0D00-000006000000}"/>
            </a:ext>
          </a:extLst>
        </xdr:cNvPr>
        <xdr:cNvSpPr/>
      </xdr:nvSpPr>
      <xdr:spPr>
        <a:xfrm>
          <a:off x="11782425" y="990600"/>
          <a:ext cx="558800" cy="17811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85725</xdr:colOff>
      <xdr:row>4</xdr:row>
      <xdr:rowOff>133350</xdr:rowOff>
    </xdr:from>
    <xdr:to>
      <xdr:col>12</xdr:col>
      <xdr:colOff>171450</xdr:colOff>
      <xdr:row>10</xdr:row>
      <xdr:rowOff>165099</xdr:rowOff>
    </xdr:to>
    <xdr:sp macro="" textlink="">
      <xdr:nvSpPr>
        <xdr:cNvPr id="7" name="正方形/長方形 6">
          <a:extLst>
            <a:ext uri="{FF2B5EF4-FFF2-40B4-BE49-F238E27FC236}">
              <a16:creationId xmlns:a16="http://schemas.microsoft.com/office/drawing/2014/main" id="{00000000-0008-0000-0D00-000007000000}"/>
            </a:ext>
          </a:extLst>
        </xdr:cNvPr>
        <xdr:cNvSpPr/>
      </xdr:nvSpPr>
      <xdr:spPr>
        <a:xfrm>
          <a:off x="12468225" y="1209675"/>
          <a:ext cx="4029075" cy="14033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経費所要額調書（合計）から自動で転記される</a:t>
          </a:r>
          <a:endParaRPr kumimoji="1" lang="en-US" altLang="ja-JP" sz="1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echno-tais.jp/ServiceWelfareGoodsList.php" TargetMode="External"/><Relationship Id="rId1" Type="http://schemas.openxmlformats.org/officeDocument/2006/relationships/hyperlink" Target="https://www.techno-tais.jp/ServiceWelfareGoodsList.ph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5.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8.bin"/><Relationship Id="rId4" Type="http://schemas.openxmlformats.org/officeDocument/2006/relationships/comments" Target="../comments13.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DC135-4691-4AA4-98C1-87344004D75E}">
  <sheetPr codeName="Sheet1">
    <tabColor rgb="FFFF0000"/>
    <pageSetUpPr fitToPage="1"/>
  </sheetPr>
  <dimension ref="A1:AF47"/>
  <sheetViews>
    <sheetView tabSelected="1" zoomScaleNormal="100" workbookViewId="0"/>
  </sheetViews>
  <sheetFormatPr defaultRowHeight="18"/>
  <sheetData>
    <row r="1" spans="1:20" ht="32.5">
      <c r="A1" s="137" t="s">
        <v>0</v>
      </c>
      <c r="B1" s="138"/>
      <c r="C1" s="138"/>
      <c r="D1" s="138"/>
      <c r="E1" s="138"/>
      <c r="F1" s="138"/>
    </row>
    <row r="3" spans="1:20" ht="22.5">
      <c r="A3" s="42" t="s">
        <v>1</v>
      </c>
    </row>
    <row r="4" spans="1:20" ht="22.5">
      <c r="A4" s="43" t="s">
        <v>2</v>
      </c>
    </row>
    <row r="5" spans="1:20" ht="22.5">
      <c r="A5" s="42"/>
    </row>
    <row r="7" spans="1:20" ht="22.5">
      <c r="A7" s="44" t="s">
        <v>3</v>
      </c>
    </row>
    <row r="8" spans="1:20" ht="22.5">
      <c r="A8" s="44" t="s">
        <v>4</v>
      </c>
    </row>
    <row r="9" spans="1:20" ht="22.5">
      <c r="A9" s="44" t="s">
        <v>5</v>
      </c>
    </row>
    <row r="11" spans="1:20" ht="22.5">
      <c r="A11" s="44" t="s">
        <v>6</v>
      </c>
    </row>
    <row r="12" spans="1:20" ht="22.5">
      <c r="A12" s="139" t="s">
        <v>7</v>
      </c>
      <c r="B12" s="44"/>
    </row>
    <row r="13" spans="1:20" ht="22.5">
      <c r="A13" s="140" t="s">
        <v>8</v>
      </c>
      <c r="B13" s="44"/>
      <c r="C13" s="44"/>
      <c r="D13" s="44"/>
      <c r="E13" s="44"/>
      <c r="F13" s="44"/>
      <c r="G13" s="44"/>
      <c r="H13" s="44"/>
      <c r="I13" s="44"/>
      <c r="J13" s="278" t="s">
        <v>9</v>
      </c>
      <c r="K13" s="45"/>
      <c r="L13" s="45"/>
      <c r="N13" s="42"/>
      <c r="O13" s="42"/>
      <c r="P13" s="42"/>
      <c r="Q13" s="42"/>
      <c r="R13" s="42"/>
      <c r="S13" s="42"/>
      <c r="T13" s="42"/>
    </row>
    <row r="14" spans="1:20" ht="22.5">
      <c r="A14" s="44" t="s">
        <v>10</v>
      </c>
      <c r="B14" s="44"/>
    </row>
    <row r="15" spans="1:20" ht="22.5">
      <c r="A15" s="139" t="s">
        <v>11</v>
      </c>
    </row>
    <row r="16" spans="1:20" ht="22.5">
      <c r="A16" s="44"/>
      <c r="B16" s="141" t="s">
        <v>12</v>
      </c>
      <c r="C16" s="142"/>
      <c r="D16" s="142"/>
      <c r="E16" s="142"/>
      <c r="F16" s="142"/>
      <c r="G16" s="142"/>
      <c r="H16" s="142"/>
    </row>
    <row r="17" spans="1:32" ht="22.5">
      <c r="A17" s="44"/>
      <c r="B17" s="143" t="s">
        <v>13</v>
      </c>
      <c r="C17" s="144"/>
      <c r="D17" s="144"/>
      <c r="E17" s="144"/>
      <c r="F17" s="144"/>
      <c r="G17" s="144"/>
      <c r="H17" s="144"/>
    </row>
    <row r="18" spans="1:32" ht="22.5">
      <c r="A18" s="44"/>
      <c r="B18" s="145" t="s">
        <v>14</v>
      </c>
      <c r="C18" s="146"/>
      <c r="D18" s="146"/>
      <c r="E18" s="146"/>
      <c r="F18" s="146"/>
      <c r="G18" s="146"/>
      <c r="H18" s="146"/>
    </row>
    <row r="19" spans="1:32" ht="22.5">
      <c r="A19" s="44" t="s">
        <v>15</v>
      </c>
    </row>
    <row r="20" spans="1:32" ht="22.5">
      <c r="A20" s="44" t="s">
        <v>16</v>
      </c>
    </row>
    <row r="21" spans="1:32" ht="22.5">
      <c r="A21" s="44" t="s">
        <v>17</v>
      </c>
    </row>
    <row r="22" spans="1:32" ht="22.5">
      <c r="A22" s="42" t="s">
        <v>18</v>
      </c>
    </row>
    <row r="23" spans="1:32" ht="33" customHeight="1">
      <c r="A23" s="45" t="s">
        <v>19</v>
      </c>
      <c r="B23" s="148"/>
      <c r="C23" s="148"/>
    </row>
    <row r="24" spans="1:32" ht="20.149999999999999" customHeight="1">
      <c r="A24" s="277" t="s">
        <v>20</v>
      </c>
      <c r="B24" s="148"/>
      <c r="C24" s="148" t="s">
        <v>21</v>
      </c>
    </row>
    <row r="25" spans="1:32" ht="20.149999999999999" customHeight="1">
      <c r="A25" s="147"/>
      <c r="B25" s="148"/>
      <c r="C25" s="148"/>
    </row>
    <row r="26" spans="1:32" ht="20.149999999999999" customHeight="1">
      <c r="A26" s="263" t="s">
        <v>22</v>
      </c>
      <c r="B26" s="148"/>
      <c r="C26" s="148"/>
    </row>
    <row r="27" spans="1:32" ht="20.149999999999999" customHeight="1">
      <c r="A27" s="263" t="s">
        <v>23</v>
      </c>
      <c r="B27" s="148"/>
      <c r="C27" s="148"/>
      <c r="L27" s="140" t="s">
        <v>24</v>
      </c>
      <c r="W27" s="140" t="s">
        <v>25</v>
      </c>
    </row>
    <row r="28" spans="1:32" ht="20.149999999999999" customHeight="1">
      <c r="A28" s="269">
        <v>1</v>
      </c>
      <c r="B28" s="270" t="s">
        <v>26</v>
      </c>
      <c r="C28" s="271"/>
      <c r="D28" s="272"/>
      <c r="E28" s="272"/>
      <c r="F28" s="272"/>
      <c r="G28" s="272"/>
      <c r="H28" s="272"/>
      <c r="I28" s="273"/>
      <c r="J28" s="273"/>
      <c r="L28" s="269">
        <v>1</v>
      </c>
      <c r="M28" s="270" t="s">
        <v>27</v>
      </c>
      <c r="N28" s="271"/>
      <c r="O28" s="272"/>
      <c r="P28" s="272"/>
      <c r="Q28" s="272"/>
      <c r="R28" s="272"/>
      <c r="S28" s="272"/>
      <c r="T28" s="273"/>
      <c r="U28" s="273"/>
      <c r="W28" s="269">
        <v>1</v>
      </c>
      <c r="X28" s="270" t="s">
        <v>28</v>
      </c>
      <c r="Y28" s="270"/>
      <c r="Z28" s="272"/>
      <c r="AA28" s="272"/>
      <c r="AB28" s="272"/>
      <c r="AC28" s="272"/>
      <c r="AD28" s="272"/>
      <c r="AE28" s="273"/>
      <c r="AF28" s="273"/>
    </row>
    <row r="29" spans="1:32" ht="20.149999999999999" customHeight="1">
      <c r="A29" s="269"/>
      <c r="B29" s="270" t="s">
        <v>29</v>
      </c>
      <c r="C29" s="271"/>
      <c r="D29" s="272"/>
      <c r="E29" s="272"/>
      <c r="F29" s="272"/>
      <c r="G29" s="272"/>
      <c r="H29" s="272"/>
      <c r="I29" s="273"/>
      <c r="J29" s="273"/>
      <c r="L29" s="269"/>
      <c r="M29" s="276" t="s">
        <v>29</v>
      </c>
      <c r="N29" s="271"/>
      <c r="O29" s="272"/>
      <c r="P29" s="272"/>
      <c r="Q29" s="272"/>
      <c r="R29" s="272"/>
      <c r="S29" s="272"/>
      <c r="T29" s="273"/>
      <c r="U29" s="273"/>
      <c r="W29" s="269"/>
      <c r="X29" s="270" t="s">
        <v>29</v>
      </c>
      <c r="Y29" s="271"/>
      <c r="Z29" s="272"/>
      <c r="AA29" s="272"/>
      <c r="AB29" s="272"/>
      <c r="AC29" s="272"/>
      <c r="AD29" s="272"/>
      <c r="AE29" s="273"/>
      <c r="AF29" s="273"/>
    </row>
    <row r="30" spans="1:32" ht="20.149999999999999" customHeight="1">
      <c r="A30" s="269">
        <v>2</v>
      </c>
      <c r="B30" s="270" t="s">
        <v>30</v>
      </c>
      <c r="C30" s="270"/>
      <c r="D30" s="272"/>
      <c r="E30" s="272"/>
      <c r="F30" s="272"/>
      <c r="G30" s="272"/>
      <c r="H30" s="272"/>
      <c r="I30" s="273"/>
      <c r="J30" s="273"/>
      <c r="L30" s="269">
        <v>2</v>
      </c>
      <c r="M30" s="270" t="s">
        <v>31</v>
      </c>
      <c r="N30" s="270"/>
      <c r="O30" s="272"/>
      <c r="P30" s="272"/>
      <c r="Q30" s="272"/>
      <c r="R30" s="272"/>
      <c r="S30" s="272"/>
      <c r="T30" s="273"/>
      <c r="U30" s="273"/>
      <c r="W30" s="269">
        <v>2</v>
      </c>
      <c r="X30" s="270" t="s">
        <v>32</v>
      </c>
      <c r="Y30" s="271"/>
      <c r="Z30" s="272"/>
      <c r="AA30" s="272"/>
      <c r="AB30" s="272"/>
      <c r="AC30" s="272"/>
      <c r="AD30" s="272"/>
      <c r="AE30" s="273"/>
      <c r="AF30" s="273"/>
    </row>
    <row r="31" spans="1:32" ht="20.149999999999999" customHeight="1">
      <c r="A31" s="269"/>
      <c r="B31" s="270" t="s">
        <v>29</v>
      </c>
      <c r="C31" s="271"/>
      <c r="D31" s="272"/>
      <c r="E31" s="272"/>
      <c r="F31" s="272"/>
      <c r="G31" s="272"/>
      <c r="H31" s="272"/>
      <c r="I31" s="273"/>
      <c r="J31" s="273"/>
      <c r="L31" s="269"/>
      <c r="M31" s="270" t="s">
        <v>29</v>
      </c>
      <c r="N31" s="271"/>
      <c r="O31" s="272"/>
      <c r="P31" s="272"/>
      <c r="Q31" s="272"/>
      <c r="R31" s="272"/>
      <c r="S31" s="272"/>
      <c r="T31" s="273"/>
      <c r="U31" s="273"/>
      <c r="W31" s="269"/>
      <c r="X31" s="270" t="s">
        <v>532</v>
      </c>
      <c r="Y31" s="271"/>
      <c r="Z31" s="272"/>
      <c r="AA31" s="272"/>
      <c r="AB31" s="272"/>
      <c r="AC31" s="272"/>
      <c r="AD31" s="272"/>
      <c r="AE31" s="273"/>
      <c r="AF31" s="273"/>
    </row>
    <row r="32" spans="1:32" ht="20.149999999999999" customHeight="1">
      <c r="A32" s="269">
        <v>3</v>
      </c>
      <c r="B32" s="270" t="s">
        <v>33</v>
      </c>
      <c r="C32" s="271"/>
      <c r="D32" s="272"/>
      <c r="E32" s="272"/>
      <c r="F32" s="272"/>
      <c r="G32" s="272"/>
      <c r="H32" s="272"/>
      <c r="I32" s="273"/>
      <c r="J32" s="273"/>
      <c r="L32" s="269">
        <v>3</v>
      </c>
      <c r="M32" s="270" t="s">
        <v>34</v>
      </c>
      <c r="N32" s="271"/>
      <c r="O32" s="272"/>
      <c r="P32" s="272"/>
      <c r="Q32" s="272"/>
      <c r="R32" s="272"/>
      <c r="S32" s="272"/>
      <c r="T32" s="273"/>
      <c r="U32" s="273"/>
      <c r="W32" s="269"/>
      <c r="X32" s="270" t="s">
        <v>29</v>
      </c>
      <c r="Y32" s="271"/>
      <c r="Z32" s="272"/>
      <c r="AA32" s="272"/>
      <c r="AB32" s="272"/>
      <c r="AC32" s="272"/>
      <c r="AD32" s="272"/>
      <c r="AE32" s="273"/>
      <c r="AF32" s="273"/>
    </row>
    <row r="33" spans="1:32" ht="20.149999999999999" customHeight="1">
      <c r="A33" s="269"/>
      <c r="B33" s="270" t="s">
        <v>29</v>
      </c>
      <c r="C33" s="271"/>
      <c r="D33" s="272"/>
      <c r="E33" s="272"/>
      <c r="F33" s="272"/>
      <c r="G33" s="272"/>
      <c r="H33" s="272"/>
      <c r="I33" s="273"/>
      <c r="J33" s="273"/>
      <c r="L33" s="269"/>
      <c r="M33" s="270" t="s">
        <v>29</v>
      </c>
      <c r="N33" s="271"/>
      <c r="O33" s="272"/>
      <c r="P33" s="272"/>
      <c r="Q33" s="272"/>
      <c r="R33" s="272"/>
      <c r="S33" s="272"/>
      <c r="T33" s="273"/>
      <c r="U33" s="273"/>
      <c r="W33" s="269">
        <v>3</v>
      </c>
      <c r="X33" s="270" t="s">
        <v>35</v>
      </c>
      <c r="Y33" s="271"/>
      <c r="Z33" s="272"/>
      <c r="AA33" s="272"/>
      <c r="AB33" s="272"/>
      <c r="AC33" s="272"/>
      <c r="AD33" s="272"/>
      <c r="AE33" s="273"/>
      <c r="AF33" s="273"/>
    </row>
    <row r="34" spans="1:32" ht="20.149999999999999" customHeight="1">
      <c r="A34" s="269">
        <v>4</v>
      </c>
      <c r="B34" s="270" t="s">
        <v>530</v>
      </c>
      <c r="C34" s="271"/>
      <c r="D34" s="272"/>
      <c r="E34" s="272"/>
      <c r="F34" s="272"/>
      <c r="G34" s="272"/>
      <c r="H34" s="272"/>
      <c r="I34" s="274"/>
      <c r="J34" s="274"/>
      <c r="K34" s="42"/>
      <c r="L34" s="269">
        <v>4</v>
      </c>
      <c r="M34" s="270" t="s">
        <v>37</v>
      </c>
      <c r="N34" s="271"/>
      <c r="O34" s="272"/>
      <c r="P34" s="272"/>
      <c r="Q34" s="272"/>
      <c r="R34" s="272"/>
      <c r="S34" s="272"/>
      <c r="T34" s="273"/>
      <c r="U34" s="273"/>
      <c r="W34" s="279" t="s">
        <v>36</v>
      </c>
      <c r="X34" s="280"/>
      <c r="Y34" s="280"/>
      <c r="Z34" s="280"/>
      <c r="AA34" s="280"/>
      <c r="AB34" s="280"/>
      <c r="AC34" s="280"/>
      <c r="AD34" s="280"/>
      <c r="AE34" s="280"/>
      <c r="AF34" s="280"/>
    </row>
    <row r="35" spans="1:32" ht="20.149999999999999" customHeight="1">
      <c r="A35" s="275" t="s">
        <v>528</v>
      </c>
      <c r="B35" s="270" t="s">
        <v>529</v>
      </c>
      <c r="C35" s="271"/>
      <c r="D35" s="272"/>
      <c r="E35" s="272"/>
      <c r="F35" s="272"/>
      <c r="G35" s="272"/>
      <c r="H35" s="272"/>
      <c r="I35" s="273"/>
      <c r="J35" s="273"/>
      <c r="L35" s="265"/>
      <c r="M35" s="266"/>
      <c r="N35" s="267"/>
      <c r="O35" s="268"/>
      <c r="P35" s="268"/>
      <c r="Q35" s="268"/>
      <c r="R35" s="268"/>
      <c r="S35" s="268"/>
      <c r="W35" s="279" t="s">
        <v>38</v>
      </c>
      <c r="X35" s="280"/>
      <c r="Y35" s="280"/>
      <c r="Z35" s="280"/>
      <c r="AA35" s="280"/>
      <c r="AB35" s="280"/>
      <c r="AC35" s="280"/>
      <c r="AD35" s="280"/>
      <c r="AE35" s="280"/>
      <c r="AF35" s="280"/>
    </row>
    <row r="36" spans="1:32" ht="20.149999999999999" customHeight="1">
      <c r="A36" s="269">
        <v>5</v>
      </c>
      <c r="B36" s="270" t="s">
        <v>527</v>
      </c>
      <c r="C36" s="271"/>
      <c r="D36" s="272"/>
      <c r="E36" s="272"/>
      <c r="F36" s="272"/>
      <c r="G36" s="272"/>
      <c r="H36" s="272"/>
      <c r="I36" s="273"/>
      <c r="J36" s="273"/>
      <c r="L36" s="265"/>
      <c r="M36" s="266"/>
      <c r="N36" s="267"/>
      <c r="O36" s="268"/>
      <c r="P36" s="268"/>
      <c r="Q36" s="268"/>
      <c r="R36" s="268"/>
      <c r="S36" s="268"/>
    </row>
    <row r="37" spans="1:32" ht="20.149999999999999" customHeight="1">
      <c r="A37" s="275" t="s">
        <v>39</v>
      </c>
      <c r="B37" s="270"/>
      <c r="C37" s="271"/>
      <c r="D37" s="272"/>
      <c r="E37" s="272"/>
      <c r="F37" s="272"/>
      <c r="G37" s="272"/>
      <c r="H37" s="272"/>
      <c r="I37" s="273"/>
      <c r="J37" s="273"/>
      <c r="L37" s="265"/>
      <c r="M37" s="266"/>
      <c r="N37" s="267"/>
      <c r="O37" s="268"/>
      <c r="P37" s="268"/>
      <c r="Q37" s="268"/>
      <c r="R37" s="268"/>
      <c r="S37" s="268"/>
    </row>
    <row r="38" spans="1:32">
      <c r="A38" s="147"/>
      <c r="B38" s="264"/>
    </row>
    <row r="39" spans="1:32" ht="22.5">
      <c r="A39" s="44" t="s">
        <v>40</v>
      </c>
    </row>
    <row r="40" spans="1:32" ht="22.5">
      <c r="A40" s="44" t="s">
        <v>41</v>
      </c>
    </row>
    <row r="41" spans="1:32" ht="22.5">
      <c r="A41" s="44" t="s">
        <v>42</v>
      </c>
    </row>
    <row r="42" spans="1:32" ht="22.5">
      <c r="A42" s="44" t="s">
        <v>43</v>
      </c>
    </row>
    <row r="43" spans="1:32" ht="32.5">
      <c r="A43" s="44" t="s">
        <v>44</v>
      </c>
    </row>
    <row r="44" spans="1:32" ht="22.5">
      <c r="A44" s="44" t="s">
        <v>45</v>
      </c>
    </row>
    <row r="45" spans="1:32" ht="22.5">
      <c r="A45" s="44" t="s">
        <v>46</v>
      </c>
    </row>
    <row r="47" spans="1:32" ht="22.5">
      <c r="A47" s="42" t="s">
        <v>47</v>
      </c>
    </row>
  </sheetData>
  <phoneticPr fontId="1"/>
  <hyperlinks>
    <hyperlink ref="A24" r:id="rId1" display="https://www.techno-tais.jp/ServiceWelfareGoodsList.php" xr:uid="{5D44BF48-5BB2-4768-B8B9-923BE05039F3}"/>
    <hyperlink ref="C24" r:id="rId2" xr:uid="{0934B206-F06F-4849-9A52-8E7509D259C1}"/>
  </hyperlinks>
  <pageMargins left="0.70866141732283472" right="0.70866141732283472" top="0.74803149606299213" bottom="0.74803149606299213" header="0.31496062992125984" footer="0.31496062992125984"/>
  <pageSetup paperSize="8" scale="64" orientation="landscape"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7F71C-3207-4C8E-BFE7-75776A569C72}">
  <sheetPr codeName="Sheet8">
    <pageSetUpPr fitToPage="1"/>
  </sheetPr>
  <dimension ref="A1:X62"/>
  <sheetViews>
    <sheetView view="pageBreakPreview" topLeftCell="A13" zoomScaleNormal="100" zoomScaleSheetLayoutView="100" workbookViewId="0">
      <selection activeCell="B15" sqref="B15:X15"/>
    </sheetView>
  </sheetViews>
  <sheetFormatPr defaultRowHeight="18"/>
  <cols>
    <col min="1" max="1" width="4.25" customWidth="1"/>
    <col min="2" max="24" width="4.58203125" customWidth="1"/>
  </cols>
  <sheetData>
    <row r="1" spans="1:24" ht="22.5">
      <c r="A1" s="304" t="s">
        <v>344</v>
      </c>
      <c r="B1" s="305"/>
      <c r="C1" s="305"/>
      <c r="D1" s="305"/>
      <c r="E1" s="305"/>
      <c r="F1" s="305"/>
      <c r="G1" s="305"/>
      <c r="H1" s="305"/>
      <c r="I1" s="305"/>
      <c r="J1" s="305"/>
      <c r="K1" s="305"/>
      <c r="L1" s="305"/>
      <c r="M1" s="305"/>
      <c r="N1" s="305"/>
      <c r="O1" s="305"/>
      <c r="P1" s="305"/>
      <c r="Q1" s="305"/>
      <c r="R1" s="305"/>
      <c r="S1" s="305"/>
      <c r="T1" s="305"/>
      <c r="U1" s="305"/>
      <c r="V1" s="305"/>
      <c r="W1" s="305"/>
      <c r="X1" s="305"/>
    </row>
    <row r="2" spans="1:24">
      <c r="A2" s="200"/>
      <c r="B2" s="200"/>
      <c r="C2" s="200"/>
      <c r="D2" s="200"/>
      <c r="E2" s="200"/>
      <c r="F2" s="200"/>
      <c r="G2" s="200"/>
      <c r="H2" s="200"/>
      <c r="I2" s="200"/>
      <c r="J2" s="200"/>
      <c r="K2" s="200"/>
      <c r="L2" s="200"/>
      <c r="M2" s="200"/>
      <c r="N2" s="200"/>
      <c r="O2" s="200"/>
      <c r="P2" s="200"/>
      <c r="Q2" s="200" t="s">
        <v>49</v>
      </c>
      <c r="R2" s="200"/>
      <c r="S2" s="200"/>
      <c r="T2" s="200"/>
      <c r="U2" s="200"/>
      <c r="V2" s="200"/>
      <c r="W2" s="201"/>
      <c r="X2" s="201"/>
    </row>
    <row r="3" spans="1:24" ht="24" customHeight="1">
      <c r="A3" s="200"/>
      <c r="B3" s="200"/>
      <c r="C3" s="200"/>
      <c r="D3" s="200"/>
      <c r="E3" s="200"/>
      <c r="F3" s="200"/>
      <c r="G3" s="200"/>
      <c r="H3" s="200"/>
      <c r="I3" s="200"/>
      <c r="J3" s="200"/>
      <c r="K3" s="200"/>
      <c r="L3" s="200"/>
      <c r="M3" s="200"/>
      <c r="N3" s="200"/>
      <c r="O3" s="200"/>
      <c r="P3" s="200"/>
      <c r="Q3" s="200"/>
      <c r="R3" s="202"/>
      <c r="S3" s="551" t="str">
        <f>IF('経費所要額調書（合計）'!D8="","",'経費所要額調書（合計）'!D8)</f>
        <v/>
      </c>
      <c r="T3" s="299"/>
      <c r="U3" s="299"/>
      <c r="V3" s="299"/>
      <c r="W3" s="299"/>
      <c r="X3" s="299"/>
    </row>
    <row r="4" spans="1:24">
      <c r="A4" s="200"/>
      <c r="B4" s="200"/>
      <c r="C4" s="200"/>
      <c r="D4" s="200"/>
      <c r="E4" s="200"/>
      <c r="F4" s="200"/>
      <c r="G4" s="200"/>
      <c r="H4" s="200"/>
      <c r="I4" s="200"/>
      <c r="J4" s="200"/>
      <c r="K4" s="200"/>
      <c r="L4" s="200"/>
      <c r="M4" s="200"/>
      <c r="N4" s="200"/>
      <c r="O4" s="200"/>
      <c r="P4" s="200"/>
      <c r="Q4" s="200"/>
      <c r="R4" s="200"/>
      <c r="S4" s="200"/>
      <c r="T4" s="200"/>
      <c r="U4" s="200"/>
      <c r="V4" s="200"/>
      <c r="W4" s="200"/>
      <c r="X4" s="200"/>
    </row>
    <row r="5" spans="1:24">
      <c r="A5" s="200"/>
      <c r="B5" s="200" t="s">
        <v>50</v>
      </c>
      <c r="C5" s="200"/>
      <c r="D5" s="200"/>
      <c r="E5" s="200"/>
      <c r="F5" s="200"/>
      <c r="G5" s="200"/>
      <c r="H5" s="200"/>
      <c r="I5" s="200"/>
      <c r="J5" s="200"/>
      <c r="K5" s="200"/>
      <c r="L5" s="200"/>
      <c r="M5" s="200"/>
      <c r="N5" s="200"/>
      <c r="O5" s="200"/>
      <c r="P5" s="200"/>
      <c r="Q5" s="200"/>
      <c r="R5" s="200"/>
      <c r="S5" s="200"/>
      <c r="T5" s="200"/>
      <c r="U5" s="200"/>
      <c r="V5" s="200"/>
      <c r="W5" s="200"/>
      <c r="X5" s="200"/>
    </row>
    <row r="6" spans="1:24">
      <c r="A6" s="200"/>
      <c r="B6" s="200"/>
      <c r="C6" s="200"/>
      <c r="D6" s="200"/>
      <c r="E6" s="200"/>
      <c r="F6" s="200"/>
      <c r="G6" s="200"/>
      <c r="H6" s="200"/>
      <c r="I6" s="200"/>
      <c r="J6" s="200"/>
      <c r="K6" s="200"/>
      <c r="L6" s="200"/>
      <c r="M6" s="200"/>
      <c r="N6" s="200"/>
      <c r="O6" s="200"/>
      <c r="P6" s="200"/>
      <c r="Q6" s="200"/>
      <c r="R6" s="200"/>
      <c r="S6" s="200"/>
      <c r="T6" s="200"/>
      <c r="U6" s="200"/>
      <c r="V6" s="200"/>
      <c r="W6" s="200"/>
      <c r="X6" s="200"/>
    </row>
    <row r="7" spans="1:24">
      <c r="A7" s="200"/>
      <c r="B7" s="200"/>
      <c r="C7" s="200"/>
      <c r="D7" s="200"/>
      <c r="E7" s="200"/>
      <c r="F7" s="200"/>
      <c r="G7" s="200"/>
      <c r="H7" s="200"/>
      <c r="I7" s="200"/>
      <c r="J7" s="200"/>
      <c r="K7" s="200"/>
      <c r="L7" s="200"/>
      <c r="M7" s="200"/>
      <c r="N7" s="200"/>
      <c r="O7" s="200"/>
      <c r="P7" s="200"/>
      <c r="Q7" s="200"/>
      <c r="R7" s="200"/>
      <c r="S7" s="200"/>
      <c r="T7" s="200"/>
      <c r="U7" s="200"/>
      <c r="V7" s="200"/>
      <c r="W7" s="200"/>
      <c r="X7" s="200"/>
    </row>
    <row r="8" spans="1:24" ht="24" customHeight="1">
      <c r="A8" s="200"/>
      <c r="B8" s="200"/>
      <c r="C8" s="200"/>
      <c r="D8" s="200"/>
      <c r="E8" s="200"/>
      <c r="F8" s="200"/>
      <c r="G8" s="200"/>
      <c r="H8" s="200"/>
      <c r="I8" s="200"/>
      <c r="J8" s="200"/>
      <c r="K8" s="200"/>
      <c r="L8" s="200"/>
      <c r="N8" s="299" t="s">
        <v>51</v>
      </c>
      <c r="O8" s="299"/>
      <c r="P8" s="299"/>
      <c r="Q8" s="306" t="str">
        <f>IF('経費所要額調書（合計）'!B8="","",'経費所要額調書（合計）'!B8)</f>
        <v/>
      </c>
      <c r="R8" s="306"/>
      <c r="S8" s="306"/>
      <c r="T8" s="306"/>
      <c r="U8" s="306"/>
      <c r="V8" s="306"/>
      <c r="W8" s="306"/>
      <c r="X8" s="306"/>
    </row>
    <row r="9" spans="1:24" ht="24" customHeight="1">
      <c r="A9" s="200"/>
      <c r="B9" s="200"/>
      <c r="C9" s="200"/>
      <c r="D9" s="200"/>
      <c r="E9" s="200"/>
      <c r="F9" s="200"/>
      <c r="G9" s="200"/>
      <c r="H9" s="200"/>
      <c r="I9" s="200"/>
      <c r="J9" s="200"/>
      <c r="K9" s="200"/>
      <c r="L9" s="200"/>
      <c r="N9" s="299" t="s">
        <v>52</v>
      </c>
      <c r="O9" s="299"/>
      <c r="P9" s="299"/>
      <c r="Q9" s="297" t="str">
        <f>IF('経費所要額調書（合計）'!B5="","",'経費所要額調書（合計）'!B5)</f>
        <v/>
      </c>
      <c r="R9" s="297"/>
      <c r="S9" s="297"/>
      <c r="T9" s="297"/>
      <c r="U9" s="297"/>
      <c r="V9" s="297"/>
      <c r="W9" s="297"/>
      <c r="X9" s="297"/>
    </row>
    <row r="10" spans="1:24" ht="48" customHeight="1">
      <c r="A10" s="200"/>
      <c r="B10" s="200"/>
      <c r="C10" s="200"/>
      <c r="D10" s="200"/>
      <c r="E10" s="200"/>
      <c r="F10" s="200"/>
      <c r="G10" s="200"/>
      <c r="H10" s="200"/>
      <c r="I10" s="200"/>
      <c r="J10" s="200"/>
      <c r="K10" s="200"/>
      <c r="L10" s="203"/>
      <c r="N10" s="303" t="s">
        <v>345</v>
      </c>
      <c r="O10" s="303"/>
      <c r="P10" s="303"/>
      <c r="Q10" s="297" t="str">
        <f>IF('経費所要額調書（合計）'!D5="","",'経費所要額調書（合計）'!D5)</f>
        <v/>
      </c>
      <c r="R10" s="298"/>
      <c r="S10" s="298"/>
      <c r="T10" s="298"/>
      <c r="U10" s="298"/>
      <c r="V10" s="298"/>
      <c r="W10" s="298"/>
      <c r="X10" s="298"/>
    </row>
    <row r="11" spans="1:24" ht="22.5">
      <c r="A11" s="200"/>
      <c r="B11" s="200"/>
      <c r="C11" s="200"/>
      <c r="D11" s="200"/>
      <c r="E11" s="200"/>
      <c r="F11" s="200"/>
      <c r="G11" s="200"/>
      <c r="H11" s="200"/>
      <c r="I11" s="200"/>
      <c r="J11" s="200"/>
      <c r="K11" s="200"/>
      <c r="L11" s="203"/>
      <c r="M11" s="200"/>
      <c r="N11" s="200"/>
      <c r="O11" s="203"/>
      <c r="P11" s="204"/>
      <c r="Q11" s="205"/>
      <c r="R11" s="206"/>
      <c r="S11" s="206"/>
      <c r="T11" s="206"/>
      <c r="U11" s="206"/>
      <c r="V11" s="206"/>
      <c r="W11" s="206"/>
      <c r="X11" s="206"/>
    </row>
    <row r="12" spans="1:24" ht="22.5">
      <c r="A12" s="200"/>
      <c r="B12" s="200"/>
      <c r="C12" s="200"/>
      <c r="D12" s="200"/>
      <c r="E12" s="200"/>
      <c r="F12" s="200"/>
      <c r="G12" s="200"/>
      <c r="H12" s="200"/>
      <c r="I12" s="200"/>
      <c r="J12" s="200"/>
      <c r="K12" s="200"/>
      <c r="L12" s="203"/>
      <c r="M12" s="200"/>
      <c r="N12" s="200"/>
      <c r="O12" s="203"/>
      <c r="P12" s="204"/>
      <c r="Q12" s="205"/>
      <c r="R12" s="206"/>
      <c r="S12" s="206"/>
      <c r="T12" s="206"/>
      <c r="U12" s="206"/>
      <c r="V12" s="206"/>
      <c r="W12" s="206"/>
      <c r="X12" s="206"/>
    </row>
    <row r="13" spans="1:24" ht="42" customHeight="1">
      <c r="A13" s="200"/>
      <c r="B13" s="550" t="s">
        <v>346</v>
      </c>
      <c r="C13" s="552"/>
      <c r="D13" s="552"/>
      <c r="E13" s="552"/>
      <c r="F13" s="552"/>
      <c r="G13" s="552"/>
      <c r="H13" s="552"/>
      <c r="I13" s="552"/>
      <c r="J13" s="552"/>
      <c r="K13" s="552"/>
      <c r="L13" s="552"/>
      <c r="M13" s="552"/>
      <c r="N13" s="552"/>
      <c r="O13" s="552"/>
      <c r="P13" s="552"/>
      <c r="Q13" s="552"/>
      <c r="R13" s="552"/>
      <c r="S13" s="552"/>
      <c r="T13" s="552"/>
      <c r="U13" s="552"/>
      <c r="V13" s="552"/>
      <c r="W13" s="552"/>
      <c r="X13" s="552"/>
    </row>
    <row r="14" spans="1:24">
      <c r="A14" s="299"/>
      <c r="B14" s="299"/>
      <c r="C14" s="299"/>
      <c r="D14" s="299"/>
      <c r="E14" s="299"/>
      <c r="F14" s="299"/>
      <c r="G14" s="299"/>
      <c r="H14" s="299"/>
      <c r="I14" s="299"/>
      <c r="J14" s="299"/>
      <c r="K14" s="299"/>
      <c r="L14" s="299"/>
      <c r="M14" s="299"/>
      <c r="N14" s="299"/>
      <c r="O14" s="299"/>
      <c r="P14" s="299"/>
      <c r="Q14" s="299"/>
      <c r="R14" s="299"/>
      <c r="S14" s="299"/>
      <c r="T14" s="299"/>
      <c r="U14" s="299"/>
      <c r="V14" s="299"/>
      <c r="W14" s="299"/>
      <c r="X14" s="299"/>
    </row>
    <row r="15" spans="1:24" ht="42" customHeight="1">
      <c r="A15" s="207"/>
      <c r="B15" s="550" t="s">
        <v>347</v>
      </c>
      <c r="C15" s="552"/>
      <c r="D15" s="552"/>
      <c r="E15" s="552"/>
      <c r="F15" s="552"/>
      <c r="G15" s="552"/>
      <c r="H15" s="552"/>
      <c r="I15" s="552"/>
      <c r="J15" s="552"/>
      <c r="K15" s="552"/>
      <c r="L15" s="552"/>
      <c r="M15" s="552"/>
      <c r="N15" s="552"/>
      <c r="O15" s="552"/>
      <c r="P15" s="552"/>
      <c r="Q15" s="552"/>
      <c r="R15" s="552"/>
      <c r="S15" s="552"/>
      <c r="T15" s="552"/>
      <c r="U15" s="552"/>
      <c r="V15" s="552"/>
      <c r="W15" s="552"/>
      <c r="X15" s="552"/>
    </row>
    <row r="16" spans="1:24">
      <c r="A16" s="301"/>
      <c r="B16" s="301"/>
      <c r="C16" s="301"/>
      <c r="D16" s="301"/>
      <c r="E16" s="301"/>
      <c r="F16" s="301"/>
      <c r="G16" s="301"/>
      <c r="H16" s="301"/>
      <c r="I16" s="301"/>
      <c r="J16" s="301"/>
      <c r="K16" s="301"/>
      <c r="L16" s="301"/>
      <c r="M16" s="301"/>
      <c r="N16" s="301"/>
      <c r="O16" s="301"/>
      <c r="P16" s="301"/>
      <c r="Q16" s="301"/>
      <c r="R16" s="301"/>
      <c r="S16" s="301"/>
      <c r="T16" s="301"/>
      <c r="U16" s="301"/>
      <c r="V16" s="301"/>
      <c r="W16" s="301"/>
      <c r="X16" s="301"/>
    </row>
    <row r="17" spans="1:24" ht="42" customHeight="1">
      <c r="A17" s="200"/>
      <c r="B17" s="550" t="s">
        <v>348</v>
      </c>
      <c r="C17" s="550"/>
      <c r="D17" s="550"/>
      <c r="E17" s="550"/>
      <c r="F17" s="550"/>
      <c r="G17" s="550"/>
      <c r="H17" s="550"/>
      <c r="I17" s="550"/>
      <c r="J17" s="550"/>
      <c r="K17" s="550"/>
      <c r="L17" s="550"/>
      <c r="M17" s="550"/>
      <c r="N17" s="550"/>
      <c r="O17" s="550"/>
      <c r="P17" s="550"/>
      <c r="Q17" s="550"/>
      <c r="R17" s="550"/>
      <c r="S17" s="550"/>
      <c r="T17" s="550"/>
      <c r="U17" s="550"/>
      <c r="V17" s="550"/>
      <c r="W17" s="200"/>
      <c r="X17" s="200"/>
    </row>
    <row r="18" spans="1:24">
      <c r="A18" s="299"/>
      <c r="B18" s="299"/>
      <c r="C18" s="299"/>
      <c r="D18" s="299"/>
      <c r="E18" s="299"/>
      <c r="F18" s="299"/>
      <c r="G18" s="299"/>
      <c r="H18" s="299"/>
      <c r="I18" s="299"/>
      <c r="J18" s="299"/>
      <c r="K18" s="299"/>
      <c r="L18" s="299"/>
      <c r="M18" s="299"/>
      <c r="N18" s="299"/>
      <c r="O18" s="299"/>
      <c r="P18" s="299"/>
      <c r="Q18" s="299"/>
      <c r="R18" s="299"/>
      <c r="S18" s="299"/>
      <c r="T18" s="299"/>
      <c r="U18" s="299"/>
      <c r="V18" s="299"/>
      <c r="W18" s="299"/>
      <c r="X18" s="299"/>
    </row>
    <row r="19" spans="1:24" ht="42" customHeight="1">
      <c r="A19" s="207"/>
      <c r="B19" s="550" t="s">
        <v>349</v>
      </c>
      <c r="C19" s="550"/>
      <c r="D19" s="550"/>
      <c r="E19" s="550"/>
      <c r="F19" s="550"/>
      <c r="G19" s="550"/>
      <c r="H19" s="550"/>
      <c r="I19" s="550"/>
      <c r="J19" s="550"/>
      <c r="K19" s="550"/>
      <c r="L19" s="550"/>
      <c r="M19" s="550"/>
      <c r="N19" s="550"/>
      <c r="O19" s="550"/>
      <c r="P19" s="550"/>
      <c r="Q19" s="550"/>
      <c r="R19" s="550"/>
      <c r="S19" s="550"/>
      <c r="T19" s="550"/>
      <c r="U19" s="550"/>
      <c r="V19" s="550"/>
      <c r="W19" s="203"/>
      <c r="X19" s="203"/>
    </row>
    <row r="20" spans="1:24">
      <c r="A20" s="301"/>
      <c r="B20" s="301"/>
      <c r="C20" s="301"/>
      <c r="D20" s="301"/>
      <c r="E20" s="301"/>
      <c r="F20" s="301"/>
      <c r="G20" s="301"/>
      <c r="H20" s="301"/>
      <c r="I20" s="301"/>
      <c r="J20" s="301"/>
      <c r="K20" s="301"/>
      <c r="L20" s="301"/>
      <c r="M20" s="301"/>
      <c r="N20" s="301"/>
      <c r="O20" s="301"/>
      <c r="P20" s="301"/>
      <c r="Q20" s="301"/>
      <c r="R20" s="301"/>
      <c r="S20" s="301"/>
      <c r="T20" s="301"/>
      <c r="U20" s="301"/>
      <c r="V20" s="301"/>
      <c r="W20" s="301"/>
      <c r="X20" s="301"/>
    </row>
    <row r="21" spans="1:24" ht="42" customHeight="1">
      <c r="A21" s="200"/>
      <c r="B21" s="550" t="s">
        <v>350</v>
      </c>
      <c r="C21" s="550"/>
      <c r="D21" s="550"/>
      <c r="E21" s="550"/>
      <c r="F21" s="550"/>
      <c r="G21" s="550"/>
      <c r="H21" s="550"/>
      <c r="I21" s="550"/>
      <c r="J21" s="550"/>
      <c r="K21" s="550"/>
      <c r="L21" s="550"/>
      <c r="M21" s="550"/>
      <c r="N21" s="550"/>
      <c r="O21" s="550"/>
      <c r="P21" s="550"/>
      <c r="Q21" s="550"/>
      <c r="R21" s="550"/>
      <c r="S21" s="550"/>
      <c r="T21" s="550"/>
      <c r="U21" s="550"/>
      <c r="V21" s="550"/>
      <c r="W21" s="200"/>
      <c r="X21" s="200"/>
    </row>
    <row r="22" spans="1:24">
      <c r="A22" s="301"/>
      <c r="B22" s="301"/>
      <c r="C22" s="301"/>
      <c r="D22" s="301"/>
      <c r="E22" s="301"/>
      <c r="F22" s="301"/>
      <c r="G22" s="301"/>
      <c r="H22" s="301"/>
      <c r="I22" s="301"/>
      <c r="J22" s="301"/>
      <c r="K22" s="301"/>
      <c r="L22" s="301"/>
      <c r="M22" s="301"/>
      <c r="N22" s="301"/>
      <c r="O22" s="301"/>
      <c r="P22" s="301"/>
      <c r="Q22" s="301"/>
      <c r="R22" s="301"/>
      <c r="S22" s="301"/>
      <c r="T22" s="301"/>
      <c r="U22" s="301"/>
      <c r="V22" s="301"/>
      <c r="W22" s="301"/>
      <c r="X22" s="301"/>
    </row>
    <row r="23" spans="1:24" ht="42" customHeight="1">
      <c r="A23" s="200"/>
      <c r="B23" s="550" t="s">
        <v>351</v>
      </c>
      <c r="C23" s="550"/>
      <c r="D23" s="550"/>
      <c r="E23" s="550"/>
      <c r="F23" s="550"/>
      <c r="G23" s="550"/>
      <c r="H23" s="550"/>
      <c r="I23" s="550"/>
      <c r="J23" s="550"/>
      <c r="K23" s="550"/>
      <c r="L23" s="550"/>
      <c r="M23" s="550"/>
      <c r="N23" s="550"/>
      <c r="O23" s="550"/>
      <c r="P23" s="550"/>
      <c r="Q23" s="550"/>
      <c r="R23" s="550"/>
      <c r="S23" s="550"/>
      <c r="T23" s="550"/>
      <c r="U23" s="550"/>
      <c r="V23" s="550"/>
      <c r="W23" s="200"/>
      <c r="X23" s="200"/>
    </row>
    <row r="24" spans="1:24">
      <c r="A24" s="215"/>
      <c r="B24" s="219"/>
      <c r="C24" s="216"/>
      <c r="D24" s="216"/>
      <c r="E24" s="216"/>
      <c r="F24" s="216"/>
      <c r="G24" s="216"/>
      <c r="H24" s="216"/>
      <c r="I24" s="216"/>
      <c r="J24" s="217"/>
      <c r="K24" s="218"/>
      <c r="L24" s="218"/>
      <c r="M24" s="218"/>
      <c r="N24" s="218"/>
      <c r="O24" s="216"/>
      <c r="P24" s="216"/>
      <c r="Q24" s="216"/>
      <c r="R24" s="216"/>
      <c r="S24" s="216"/>
      <c r="T24" s="216"/>
      <c r="U24" s="216"/>
      <c r="V24" s="216"/>
      <c r="W24" s="216"/>
      <c r="X24" s="216"/>
    </row>
    <row r="25" spans="1:24">
      <c r="A25" s="215"/>
      <c r="B25" s="219"/>
      <c r="C25" s="216"/>
      <c r="D25" s="216"/>
      <c r="E25" s="216"/>
      <c r="F25" s="216"/>
      <c r="G25" s="216"/>
      <c r="H25" s="216"/>
      <c r="I25" s="216"/>
      <c r="J25" s="217"/>
      <c r="K25" s="218"/>
      <c r="L25" s="218"/>
      <c r="M25" s="218"/>
      <c r="N25" s="218"/>
      <c r="O25" s="216"/>
      <c r="P25" s="216"/>
      <c r="Q25" s="216"/>
      <c r="R25" s="216"/>
      <c r="S25" s="216"/>
      <c r="T25" s="216"/>
      <c r="U25" s="216"/>
      <c r="V25" s="216"/>
      <c r="W25" s="216"/>
      <c r="X25" s="216"/>
    </row>
    <row r="26" spans="1:24">
      <c r="A26" s="215"/>
      <c r="B26" s="219"/>
      <c r="C26" s="216"/>
      <c r="D26" s="216"/>
      <c r="E26" s="216"/>
      <c r="F26" s="216"/>
      <c r="G26" s="216"/>
      <c r="H26" s="216"/>
      <c r="I26" s="216"/>
      <c r="J26" s="217"/>
      <c r="K26" s="218"/>
      <c r="L26" s="218"/>
      <c r="M26" s="218"/>
      <c r="N26" s="218"/>
      <c r="O26" s="216"/>
      <c r="P26" s="216"/>
      <c r="Q26" s="216"/>
      <c r="R26" s="216"/>
      <c r="S26" s="216"/>
      <c r="T26" s="216"/>
      <c r="U26" s="216"/>
      <c r="V26" s="216"/>
      <c r="W26" s="216"/>
      <c r="X26" s="216"/>
    </row>
    <row r="27" spans="1:24">
      <c r="A27" s="215"/>
      <c r="B27" s="219"/>
      <c r="C27" s="216"/>
      <c r="D27" s="216"/>
      <c r="E27" s="216"/>
      <c r="F27" s="216"/>
      <c r="G27" s="216"/>
      <c r="H27" s="216"/>
      <c r="I27" s="216"/>
      <c r="J27" s="217"/>
      <c r="K27" s="218"/>
      <c r="L27" s="218"/>
      <c r="M27" s="218"/>
      <c r="N27" s="218"/>
      <c r="O27" s="216"/>
      <c r="P27" s="216"/>
      <c r="Q27" s="216"/>
      <c r="R27" s="216"/>
      <c r="S27" s="216"/>
      <c r="T27" s="216"/>
      <c r="U27" s="216"/>
      <c r="V27" s="216"/>
      <c r="W27" s="216"/>
      <c r="X27" s="216"/>
    </row>
    <row r="28" spans="1:24">
      <c r="A28" s="215"/>
      <c r="B28" s="219"/>
      <c r="C28" s="216"/>
      <c r="D28" s="216"/>
      <c r="E28" s="216"/>
      <c r="F28" s="216"/>
      <c r="G28" s="216"/>
      <c r="H28" s="216"/>
      <c r="I28" s="216"/>
      <c r="J28" s="217"/>
      <c r="K28" s="218"/>
      <c r="L28" s="218"/>
      <c r="M28" s="218"/>
      <c r="N28" s="218"/>
      <c r="O28" s="216"/>
      <c r="P28" s="216"/>
      <c r="Q28" s="216"/>
      <c r="R28" s="216"/>
      <c r="S28" s="216"/>
      <c r="T28" s="216"/>
      <c r="U28" s="216"/>
      <c r="V28" s="216"/>
      <c r="W28" s="216"/>
      <c r="X28" s="216"/>
    </row>
    <row r="29" spans="1:24">
      <c r="A29" s="215"/>
      <c r="B29" s="219"/>
      <c r="C29" s="216"/>
      <c r="D29" s="216"/>
      <c r="E29" s="216"/>
      <c r="F29" s="216"/>
      <c r="G29" s="216"/>
      <c r="H29" s="216"/>
      <c r="I29" s="216"/>
      <c r="J29" s="217"/>
      <c r="K29" s="218"/>
      <c r="L29" s="218"/>
      <c r="M29" s="218"/>
      <c r="N29" s="218"/>
      <c r="O29" s="216"/>
      <c r="P29" s="216"/>
      <c r="Q29" s="216"/>
      <c r="R29" s="216"/>
      <c r="S29" s="216"/>
      <c r="T29" s="216"/>
      <c r="U29" s="216"/>
      <c r="V29" s="216"/>
      <c r="W29" s="216"/>
      <c r="X29" s="216"/>
    </row>
    <row r="30" spans="1:24">
      <c r="A30" s="215"/>
      <c r="B30" s="219"/>
      <c r="C30" s="216"/>
      <c r="D30" s="216"/>
      <c r="E30" s="216"/>
      <c r="F30" s="216"/>
      <c r="G30" s="216"/>
      <c r="H30" s="216"/>
      <c r="I30" s="216"/>
      <c r="J30" s="217"/>
      <c r="K30" s="218"/>
      <c r="L30" s="218"/>
      <c r="M30" s="218"/>
      <c r="N30" s="218"/>
      <c r="O30" s="216"/>
      <c r="P30" s="216"/>
      <c r="Q30" s="216"/>
      <c r="R30" s="216"/>
      <c r="S30" s="216"/>
      <c r="T30" s="216"/>
      <c r="U30" s="216"/>
      <c r="V30" s="216"/>
      <c r="W30" s="216"/>
      <c r="X30" s="216"/>
    </row>
    <row r="31" spans="1:24">
      <c r="A31" s="215"/>
      <c r="B31" s="219"/>
      <c r="C31" s="216"/>
      <c r="D31" s="216"/>
      <c r="E31" s="216"/>
      <c r="F31" s="216"/>
      <c r="G31" s="216"/>
      <c r="H31" s="216"/>
      <c r="I31" s="216"/>
      <c r="J31" s="217"/>
      <c r="K31" s="218"/>
      <c r="L31" s="218"/>
      <c r="M31" s="218"/>
      <c r="N31" s="218"/>
      <c r="O31" s="216"/>
      <c r="P31" s="216"/>
      <c r="Q31" s="216"/>
      <c r="R31" s="216"/>
      <c r="S31" s="216"/>
      <c r="T31" s="216"/>
      <c r="U31" s="216"/>
      <c r="V31" s="216"/>
      <c r="W31" s="216"/>
      <c r="X31" s="216"/>
    </row>
    <row r="32" spans="1:24">
      <c r="A32" s="215"/>
      <c r="B32" s="219"/>
      <c r="C32" s="216"/>
      <c r="D32" s="216"/>
      <c r="E32" s="216"/>
      <c r="F32" s="216"/>
      <c r="G32" s="216"/>
      <c r="H32" s="216"/>
      <c r="I32" s="216"/>
      <c r="J32" s="217"/>
      <c r="K32" s="218"/>
      <c r="L32" s="218"/>
      <c r="M32" s="218"/>
      <c r="N32" s="218"/>
      <c r="O32" s="216"/>
      <c r="P32" s="216"/>
      <c r="Q32" s="216"/>
      <c r="R32" s="216"/>
      <c r="S32" s="216"/>
      <c r="T32" s="216"/>
      <c r="U32" s="216"/>
      <c r="V32" s="216"/>
      <c r="W32" s="216"/>
      <c r="X32" s="216"/>
    </row>
    <row r="33" spans="1:24">
      <c r="A33" s="215"/>
      <c r="B33" s="219"/>
      <c r="C33" s="216"/>
      <c r="D33" s="216"/>
      <c r="E33" s="216"/>
      <c r="F33" s="216"/>
      <c r="G33" s="216"/>
      <c r="H33" s="216"/>
      <c r="I33" s="216"/>
      <c r="J33" s="217"/>
      <c r="K33" s="218"/>
      <c r="L33" s="218"/>
      <c r="M33" s="218"/>
      <c r="N33" s="218"/>
      <c r="O33" s="216"/>
      <c r="P33" s="216"/>
      <c r="Q33" s="216"/>
      <c r="R33" s="216"/>
      <c r="S33" s="216"/>
      <c r="T33" s="216"/>
      <c r="U33" s="216"/>
      <c r="V33" s="216"/>
      <c r="W33" s="216"/>
      <c r="X33" s="216"/>
    </row>
    <row r="34" spans="1:24">
      <c r="A34" s="215"/>
      <c r="B34" s="219"/>
      <c r="C34" s="216"/>
      <c r="D34" s="216"/>
      <c r="E34" s="216"/>
      <c r="F34" s="216"/>
      <c r="G34" s="216"/>
      <c r="H34" s="216"/>
      <c r="I34" s="216"/>
      <c r="J34" s="217"/>
      <c r="K34" s="218"/>
      <c r="L34" s="218"/>
      <c r="M34" s="218"/>
      <c r="N34" s="218"/>
      <c r="O34" s="216"/>
      <c r="P34" s="216"/>
      <c r="Q34" s="216"/>
      <c r="R34" s="216"/>
      <c r="S34" s="216"/>
      <c r="T34" s="216"/>
      <c r="U34" s="216"/>
      <c r="V34" s="216"/>
      <c r="W34" s="216"/>
      <c r="X34" s="216"/>
    </row>
    <row r="35" spans="1:24">
      <c r="A35" s="215"/>
      <c r="B35" s="219"/>
      <c r="C35" s="216"/>
      <c r="D35" s="216"/>
      <c r="E35" s="216"/>
      <c r="F35" s="216"/>
      <c r="G35" s="216"/>
      <c r="H35" s="216"/>
      <c r="I35" s="216"/>
      <c r="J35" s="217"/>
      <c r="K35" s="218"/>
      <c r="L35" s="218"/>
      <c r="M35" s="218"/>
      <c r="N35" s="218"/>
      <c r="O35" s="216"/>
      <c r="P35" s="216"/>
      <c r="Q35" s="216"/>
      <c r="R35" s="216"/>
      <c r="S35" s="216"/>
      <c r="T35" s="216"/>
      <c r="U35" s="216"/>
      <c r="V35" s="216"/>
      <c r="W35" s="216"/>
      <c r="X35" s="216"/>
    </row>
    <row r="36" spans="1:24">
      <c r="A36" s="215"/>
      <c r="B36" s="219"/>
      <c r="C36" s="216"/>
      <c r="D36" s="216"/>
      <c r="E36" s="216"/>
      <c r="F36" s="216"/>
      <c r="G36" s="216"/>
      <c r="H36" s="216"/>
      <c r="I36" s="216"/>
      <c r="J36" s="217"/>
      <c r="K36" s="218"/>
      <c r="L36" s="218"/>
      <c r="M36" s="218"/>
      <c r="N36" s="218"/>
      <c r="O36" s="216"/>
      <c r="P36" s="216"/>
      <c r="Q36" s="216"/>
      <c r="R36" s="216"/>
      <c r="S36" s="216"/>
      <c r="T36" s="216"/>
      <c r="U36" s="216"/>
      <c r="V36" s="216"/>
      <c r="W36" s="216"/>
      <c r="X36" s="216"/>
    </row>
    <row r="37" spans="1:24">
      <c r="A37" s="215"/>
      <c r="B37" s="219"/>
      <c r="C37" s="216"/>
      <c r="D37" s="216"/>
      <c r="E37" s="216"/>
      <c r="F37" s="216"/>
      <c r="G37" s="216"/>
      <c r="H37" s="216"/>
      <c r="I37" s="216"/>
      <c r="J37" s="217"/>
      <c r="K37" s="218"/>
      <c r="L37" s="218"/>
      <c r="M37" s="218"/>
      <c r="N37" s="218"/>
      <c r="O37" s="216"/>
      <c r="P37" s="216"/>
      <c r="Q37" s="216"/>
      <c r="R37" s="216"/>
      <c r="S37" s="216"/>
      <c r="T37" s="216"/>
      <c r="U37" s="216"/>
      <c r="V37" s="216"/>
      <c r="W37" s="216"/>
      <c r="X37" s="216"/>
    </row>
    <row r="38" spans="1:24">
      <c r="A38" s="215"/>
      <c r="B38" s="219"/>
      <c r="C38" s="216"/>
      <c r="D38" s="216"/>
      <c r="E38" s="216"/>
      <c r="F38" s="216"/>
      <c r="G38" s="216"/>
      <c r="H38" s="216"/>
      <c r="I38" s="216"/>
      <c r="J38" s="217"/>
      <c r="K38" s="218"/>
      <c r="L38" s="218"/>
      <c r="M38" s="218"/>
      <c r="N38" s="218"/>
      <c r="O38" s="216"/>
      <c r="P38" s="216"/>
      <c r="Q38" s="216"/>
      <c r="R38" s="216"/>
      <c r="S38" s="216"/>
      <c r="T38" s="216"/>
      <c r="U38" s="216"/>
      <c r="V38" s="216"/>
      <c r="W38" s="216"/>
      <c r="X38" s="216"/>
    </row>
    <row r="39" spans="1:24">
      <c r="A39" s="215"/>
      <c r="B39" s="219"/>
      <c r="C39" s="216"/>
      <c r="D39" s="216"/>
      <c r="E39" s="216"/>
      <c r="F39" s="216"/>
      <c r="G39" s="216"/>
      <c r="H39" s="216"/>
      <c r="I39" s="216"/>
      <c r="J39" s="217"/>
      <c r="K39" s="218"/>
      <c r="L39" s="218"/>
      <c r="M39" s="218"/>
      <c r="N39" s="218"/>
      <c r="O39" s="216"/>
      <c r="P39" s="216"/>
      <c r="Q39" s="216"/>
      <c r="R39" s="216"/>
      <c r="S39" s="216"/>
      <c r="T39" s="216"/>
      <c r="U39" s="216"/>
      <c r="V39" s="216"/>
      <c r="W39" s="216"/>
      <c r="X39" s="216"/>
    </row>
    <row r="40" spans="1:24">
      <c r="A40" s="215"/>
      <c r="B40" s="219"/>
      <c r="C40" s="216"/>
      <c r="D40" s="216"/>
      <c r="E40" s="216"/>
      <c r="F40" s="216"/>
      <c r="G40" s="216"/>
      <c r="H40" s="216"/>
      <c r="I40" s="216"/>
      <c r="J40" s="217"/>
      <c r="K40" s="218"/>
      <c r="L40" s="218"/>
      <c r="M40" s="218"/>
      <c r="N40" s="218"/>
      <c r="O40" s="216"/>
      <c r="P40" s="216"/>
      <c r="Q40" s="216"/>
      <c r="R40" s="216"/>
      <c r="S40" s="216"/>
      <c r="T40" s="216"/>
      <c r="U40" s="216"/>
      <c r="V40" s="216"/>
      <c r="W40" s="216"/>
      <c r="X40" s="216"/>
    </row>
    <row r="41" spans="1:24">
      <c r="A41" s="215"/>
      <c r="B41" s="219"/>
      <c r="C41" s="216"/>
      <c r="D41" s="216"/>
      <c r="E41" s="216"/>
      <c r="F41" s="216"/>
      <c r="G41" s="216"/>
      <c r="H41" s="216"/>
      <c r="I41" s="216"/>
      <c r="J41" s="217"/>
      <c r="K41" s="218"/>
      <c r="L41" s="218"/>
      <c r="M41" s="218"/>
      <c r="N41" s="218"/>
      <c r="O41" s="216"/>
      <c r="P41" s="216"/>
      <c r="Q41" s="216"/>
      <c r="R41" s="216"/>
      <c r="S41" s="216"/>
      <c r="T41" s="216"/>
      <c r="U41" s="216"/>
      <c r="V41" s="216"/>
      <c r="W41" s="216"/>
      <c r="X41" s="216"/>
    </row>
    <row r="42" spans="1:24">
      <c r="A42" s="215"/>
      <c r="B42" s="219"/>
      <c r="C42" s="216"/>
      <c r="D42" s="216"/>
      <c r="E42" s="216"/>
      <c r="F42" s="216"/>
      <c r="G42" s="216"/>
      <c r="H42" s="216"/>
      <c r="I42" s="216"/>
      <c r="J42" s="217"/>
      <c r="K42" s="218"/>
      <c r="L42" s="218"/>
      <c r="M42" s="218"/>
      <c r="N42" s="218"/>
      <c r="O42" s="216"/>
      <c r="P42" s="216"/>
      <c r="Q42" s="216"/>
      <c r="R42" s="216"/>
      <c r="S42" s="216"/>
      <c r="T42" s="216"/>
      <c r="U42" s="216"/>
      <c r="V42" s="216"/>
      <c r="W42" s="216"/>
      <c r="X42" s="216"/>
    </row>
    <row r="43" spans="1:24">
      <c r="A43" s="215"/>
      <c r="B43" s="219"/>
      <c r="C43" s="216"/>
      <c r="D43" s="216"/>
      <c r="E43" s="216"/>
      <c r="F43" s="216"/>
      <c r="G43" s="216"/>
      <c r="H43" s="216"/>
      <c r="I43" s="216"/>
      <c r="J43" s="217"/>
      <c r="K43" s="218"/>
      <c r="L43" s="218"/>
      <c r="M43" s="218"/>
      <c r="N43" s="218"/>
      <c r="O43" s="216"/>
      <c r="P43" s="216"/>
      <c r="Q43" s="216"/>
      <c r="R43" s="216"/>
      <c r="S43" s="216"/>
      <c r="T43" s="216"/>
      <c r="U43" s="216"/>
      <c r="V43" s="216"/>
      <c r="W43" s="216"/>
      <c r="X43" s="216" t="s">
        <v>352</v>
      </c>
    </row>
    <row r="44" spans="1:24">
      <c r="A44" s="215"/>
      <c r="B44" s="219"/>
      <c r="C44" s="216"/>
      <c r="D44" s="216"/>
      <c r="E44" s="216"/>
      <c r="F44" s="216"/>
      <c r="G44" s="216"/>
      <c r="H44" s="216"/>
      <c r="I44" s="216"/>
      <c r="J44" s="217"/>
      <c r="K44" s="218"/>
      <c r="L44" s="218"/>
      <c r="M44" s="218"/>
      <c r="N44" s="218"/>
      <c r="O44" s="216"/>
      <c r="P44" s="216"/>
      <c r="Q44" s="216"/>
      <c r="R44" s="216"/>
      <c r="S44" s="216"/>
      <c r="T44" s="216"/>
      <c r="U44" s="216"/>
      <c r="V44" s="216"/>
      <c r="W44" s="216"/>
      <c r="X44" s="216"/>
    </row>
    <row r="45" spans="1:24">
      <c r="A45" s="215"/>
      <c r="B45" s="219"/>
      <c r="C45" s="216"/>
      <c r="D45" s="216"/>
      <c r="E45" s="216"/>
      <c r="F45" s="216"/>
      <c r="G45" s="216"/>
      <c r="H45" s="216"/>
      <c r="I45" s="216"/>
      <c r="J45" s="217"/>
      <c r="K45" s="218"/>
      <c r="L45" s="218"/>
      <c r="M45" s="218"/>
      <c r="N45" s="218"/>
      <c r="O45" s="216"/>
      <c r="P45" s="216"/>
      <c r="Q45" s="216"/>
      <c r="R45" s="216"/>
      <c r="S45" s="216"/>
      <c r="T45" s="216"/>
      <c r="U45" s="216"/>
      <c r="V45" s="216"/>
      <c r="W45" s="216"/>
      <c r="X45" s="216"/>
    </row>
    <row r="46" spans="1:24">
      <c r="A46" s="215"/>
      <c r="B46" s="219"/>
      <c r="C46" s="216"/>
      <c r="D46" s="216"/>
      <c r="E46" s="216"/>
      <c r="F46" s="216"/>
      <c r="G46" s="216"/>
      <c r="H46" s="216"/>
      <c r="I46" s="216"/>
      <c r="J46" s="217"/>
      <c r="K46" s="218"/>
      <c r="L46" s="218"/>
      <c r="M46" s="218"/>
      <c r="N46" s="218"/>
      <c r="O46" s="216"/>
      <c r="P46" s="216"/>
      <c r="Q46" s="216"/>
      <c r="R46" s="216"/>
      <c r="S46" s="216"/>
      <c r="T46" s="216"/>
      <c r="U46" s="216"/>
      <c r="V46" s="216"/>
      <c r="W46" s="216"/>
      <c r="X46" s="216"/>
    </row>
    <row r="47" spans="1:24">
      <c r="A47" s="215"/>
      <c r="B47" s="219"/>
      <c r="C47" s="216"/>
      <c r="D47" s="216"/>
      <c r="E47" s="216"/>
      <c r="F47" s="216"/>
      <c r="G47" s="216"/>
      <c r="H47" s="216"/>
      <c r="I47" s="216"/>
      <c r="J47" s="217"/>
      <c r="K47" s="218"/>
      <c r="L47" s="218"/>
      <c r="M47" s="218"/>
      <c r="N47" s="218"/>
      <c r="O47" s="216"/>
      <c r="P47" s="216"/>
      <c r="Q47" s="216"/>
      <c r="R47" s="216"/>
      <c r="S47" s="216"/>
      <c r="T47" s="216"/>
      <c r="U47" s="216"/>
      <c r="V47" s="216"/>
      <c r="W47" s="216"/>
      <c r="X47" s="216"/>
    </row>
    <row r="48" spans="1:24">
      <c r="A48" s="215"/>
      <c r="B48" s="219"/>
      <c r="C48" s="216"/>
      <c r="D48" s="216"/>
      <c r="E48" s="216"/>
      <c r="F48" s="216"/>
      <c r="G48" s="216"/>
      <c r="H48" s="216"/>
      <c r="I48" s="216"/>
      <c r="J48" s="217"/>
      <c r="K48" s="218"/>
      <c r="L48" s="218"/>
      <c r="M48" s="218"/>
      <c r="N48" s="218"/>
      <c r="O48" s="216"/>
      <c r="P48" s="216"/>
      <c r="Q48" s="216"/>
      <c r="R48" s="216"/>
      <c r="S48" s="216"/>
      <c r="T48" s="216"/>
      <c r="U48" s="216"/>
      <c r="V48" s="216"/>
      <c r="W48" s="216"/>
      <c r="X48" s="216"/>
    </row>
    <row r="49" spans="1:24">
      <c r="A49" s="215"/>
      <c r="B49" s="219"/>
      <c r="C49" s="216"/>
      <c r="D49" s="216"/>
      <c r="E49" s="216"/>
      <c r="F49" s="216"/>
      <c r="G49" s="216"/>
      <c r="H49" s="216"/>
      <c r="I49" s="216"/>
      <c r="J49" s="217"/>
      <c r="K49" s="218"/>
      <c r="L49" s="218"/>
      <c r="M49" s="218"/>
      <c r="N49" s="218"/>
      <c r="O49" s="216"/>
      <c r="P49" s="216"/>
      <c r="Q49" s="216"/>
      <c r="R49" s="216"/>
      <c r="S49" s="216"/>
      <c r="T49" s="216"/>
      <c r="U49" s="216"/>
      <c r="V49" s="216"/>
      <c r="W49" s="216"/>
      <c r="X49" s="216"/>
    </row>
    <row r="50" spans="1:24">
      <c r="A50" s="215"/>
      <c r="B50" s="219"/>
      <c r="C50" s="216"/>
      <c r="D50" s="216"/>
      <c r="E50" s="216"/>
      <c r="F50" s="216"/>
      <c r="G50" s="216"/>
      <c r="H50" s="216"/>
      <c r="I50" s="216"/>
      <c r="J50" s="217"/>
      <c r="K50" s="218"/>
      <c r="L50" s="218"/>
      <c r="M50" s="218"/>
      <c r="N50" s="218"/>
      <c r="O50" s="216"/>
      <c r="P50" s="216"/>
      <c r="Q50" s="216"/>
      <c r="R50" s="216"/>
      <c r="S50" s="216"/>
      <c r="T50" s="216"/>
      <c r="U50" s="216"/>
      <c r="V50" s="216"/>
      <c r="W50" s="216"/>
      <c r="X50" s="216"/>
    </row>
    <row r="51" spans="1:24">
      <c r="A51" s="215"/>
      <c r="B51" s="219"/>
      <c r="C51" s="216"/>
      <c r="D51" s="216"/>
      <c r="E51" s="216"/>
      <c r="F51" s="216"/>
      <c r="G51" s="216"/>
      <c r="H51" s="216"/>
      <c r="I51" s="216"/>
      <c r="J51" s="217"/>
      <c r="K51" s="218"/>
      <c r="L51" s="218"/>
      <c r="M51" s="218"/>
      <c r="N51" s="218"/>
      <c r="O51" s="216"/>
      <c r="P51" s="216"/>
      <c r="Q51" s="216"/>
      <c r="R51" s="216"/>
      <c r="S51" s="216"/>
      <c r="T51" s="216"/>
      <c r="U51" s="216"/>
      <c r="V51" s="216"/>
      <c r="W51" s="216"/>
      <c r="X51" s="216"/>
    </row>
    <row r="52" spans="1:24">
      <c r="A52" s="215"/>
      <c r="B52" s="219"/>
      <c r="C52" s="216"/>
      <c r="D52" s="216"/>
      <c r="E52" s="216"/>
      <c r="F52" s="216"/>
      <c r="G52" s="216"/>
      <c r="H52" s="216"/>
      <c r="I52" s="216"/>
      <c r="J52" s="217"/>
      <c r="K52" s="218"/>
      <c r="L52" s="218"/>
      <c r="M52" s="218"/>
      <c r="N52" s="218"/>
      <c r="O52" s="216"/>
      <c r="P52" s="216"/>
      <c r="Q52" s="216"/>
      <c r="R52" s="216"/>
      <c r="S52" s="216"/>
      <c r="T52" s="216"/>
      <c r="U52" s="216"/>
      <c r="V52" s="216"/>
      <c r="W52" s="216"/>
      <c r="X52" s="216"/>
    </row>
    <row r="53" spans="1:24">
      <c r="A53" s="215"/>
      <c r="B53" s="219"/>
      <c r="C53" s="216"/>
      <c r="D53" s="216"/>
      <c r="E53" s="216"/>
      <c r="F53" s="216"/>
      <c r="G53" s="216"/>
      <c r="H53" s="216"/>
      <c r="I53" s="216"/>
      <c r="J53" s="217"/>
      <c r="K53" s="218"/>
      <c r="L53" s="218"/>
      <c r="M53" s="218"/>
      <c r="N53" s="218"/>
      <c r="O53" s="216"/>
      <c r="P53" s="216"/>
      <c r="Q53" s="216"/>
      <c r="R53" s="216"/>
      <c r="S53" s="216"/>
      <c r="T53" s="216"/>
      <c r="U53" s="216"/>
      <c r="V53" s="216"/>
      <c r="W53" s="216"/>
      <c r="X53" s="216"/>
    </row>
    <row r="54" spans="1:24">
      <c r="A54" s="215"/>
      <c r="B54" s="219"/>
      <c r="C54" s="216"/>
      <c r="D54" s="216"/>
      <c r="E54" s="216"/>
      <c r="F54" s="216"/>
      <c r="G54" s="216"/>
      <c r="H54" s="216"/>
      <c r="I54" s="216"/>
      <c r="J54" s="217"/>
      <c r="K54" s="218"/>
      <c r="L54" s="218"/>
      <c r="M54" s="218"/>
      <c r="N54" s="218"/>
      <c r="O54" s="216"/>
      <c r="P54" s="216"/>
      <c r="Q54" s="216"/>
      <c r="R54" s="216"/>
      <c r="S54" s="216"/>
      <c r="T54" s="216"/>
      <c r="U54" s="216"/>
      <c r="V54" s="216"/>
      <c r="W54" s="216"/>
      <c r="X54" s="216"/>
    </row>
    <row r="55" spans="1:24">
      <c r="A55" s="215"/>
      <c r="B55" s="219"/>
      <c r="C55" s="216"/>
      <c r="D55" s="216"/>
      <c r="E55" s="216"/>
      <c r="F55" s="216"/>
      <c r="G55" s="216"/>
      <c r="H55" s="216"/>
      <c r="I55" s="216"/>
      <c r="J55" s="217"/>
      <c r="K55" s="218"/>
      <c r="L55" s="218"/>
      <c r="M55" s="218"/>
      <c r="N55" s="218"/>
      <c r="O55" s="216"/>
      <c r="P55" s="216"/>
      <c r="Q55" s="216"/>
      <c r="R55" s="216"/>
      <c r="S55" s="216"/>
      <c r="T55" s="216"/>
      <c r="U55" s="216"/>
      <c r="V55" s="216"/>
      <c r="W55" s="216"/>
      <c r="X55" s="216"/>
    </row>
    <row r="56" spans="1:24">
      <c r="A56" s="215"/>
      <c r="B56" s="219"/>
      <c r="C56" s="216"/>
      <c r="D56" s="216"/>
      <c r="E56" s="216"/>
      <c r="F56" s="216"/>
      <c r="G56" s="216"/>
      <c r="H56" s="216"/>
      <c r="I56" s="216"/>
      <c r="J56" s="217"/>
      <c r="K56" s="218"/>
      <c r="L56" s="218"/>
      <c r="M56" s="218"/>
      <c r="N56" s="218"/>
      <c r="O56" s="216"/>
      <c r="P56" s="216"/>
      <c r="Q56" s="216"/>
      <c r="R56" s="216"/>
      <c r="S56" s="216"/>
      <c r="T56" s="216"/>
      <c r="U56" s="216"/>
      <c r="V56" s="216"/>
      <c r="W56" s="216"/>
      <c r="X56" s="216"/>
    </row>
    <row r="57" spans="1:24">
      <c r="A57" s="215"/>
      <c r="B57" s="219"/>
      <c r="C57" s="216"/>
      <c r="D57" s="216"/>
      <c r="E57" s="216"/>
      <c r="F57" s="216"/>
      <c r="G57" s="216"/>
      <c r="H57" s="216"/>
      <c r="I57" s="216"/>
      <c r="J57" s="217"/>
      <c r="K57" s="218"/>
      <c r="L57" s="218"/>
      <c r="M57" s="218"/>
      <c r="N57" s="218"/>
      <c r="O57" s="216"/>
      <c r="P57" s="216"/>
      <c r="Q57" s="216"/>
      <c r="R57" s="216"/>
      <c r="S57" s="216"/>
      <c r="T57" s="216"/>
      <c r="U57" s="216"/>
      <c r="V57" s="216"/>
      <c r="W57" s="216"/>
      <c r="X57" s="216"/>
    </row>
    <row r="58" spans="1:24">
      <c r="A58" s="215"/>
      <c r="B58" s="219"/>
      <c r="C58" s="216"/>
      <c r="D58" s="216"/>
      <c r="E58" s="216"/>
      <c r="F58" s="216"/>
      <c r="G58" s="216"/>
      <c r="H58" s="216"/>
      <c r="I58" s="216"/>
      <c r="J58" s="217"/>
      <c r="K58" s="218"/>
      <c r="L58" s="218"/>
      <c r="M58" s="218"/>
      <c r="N58" s="218"/>
      <c r="O58" s="216"/>
      <c r="P58" s="216"/>
      <c r="Q58" s="216"/>
      <c r="R58" s="216"/>
      <c r="S58" s="216"/>
      <c r="T58" s="216"/>
      <c r="U58" s="216"/>
      <c r="V58" s="216"/>
      <c r="W58" s="216"/>
      <c r="X58" s="216"/>
    </row>
    <row r="59" spans="1:24">
      <c r="A59" s="215"/>
      <c r="B59" s="219"/>
      <c r="C59" s="216"/>
      <c r="D59" s="216"/>
      <c r="E59" s="216"/>
      <c r="F59" s="216"/>
      <c r="G59" s="216"/>
      <c r="H59" s="216"/>
      <c r="I59" s="216"/>
      <c r="J59" s="217"/>
      <c r="K59" s="218"/>
      <c r="L59" s="218"/>
      <c r="M59" s="218"/>
      <c r="N59" s="218"/>
      <c r="O59" s="216"/>
      <c r="P59" s="216"/>
      <c r="Q59" s="216"/>
      <c r="R59" s="216"/>
      <c r="S59" s="216"/>
      <c r="T59" s="216"/>
      <c r="U59" s="216"/>
      <c r="V59" s="216"/>
      <c r="W59" s="216"/>
      <c r="X59" s="216"/>
    </row>
    <row r="60" spans="1:24">
      <c r="A60" s="215"/>
      <c r="B60" s="215"/>
      <c r="C60" s="219"/>
      <c r="D60" s="215"/>
      <c r="E60" s="215"/>
      <c r="F60" s="215"/>
      <c r="G60" s="215"/>
      <c r="H60" s="215"/>
      <c r="I60" s="215"/>
      <c r="J60" s="215"/>
      <c r="K60" s="215"/>
      <c r="L60" s="215"/>
      <c r="M60" s="215"/>
      <c r="N60" s="215"/>
      <c r="O60" s="215"/>
      <c r="P60" s="215"/>
      <c r="Q60" s="215"/>
      <c r="R60" s="215"/>
      <c r="S60" s="215"/>
      <c r="T60" s="215"/>
      <c r="U60" s="215"/>
      <c r="V60" s="215"/>
      <c r="W60" s="215"/>
      <c r="X60" s="215"/>
    </row>
    <row r="61" spans="1:24">
      <c r="A61" s="296"/>
      <c r="B61" s="296"/>
      <c r="C61" s="296"/>
      <c r="D61" s="296"/>
      <c r="E61" s="296"/>
      <c r="F61" s="296"/>
      <c r="G61" s="296"/>
      <c r="H61" s="296"/>
      <c r="I61" s="296"/>
      <c r="J61" s="296"/>
      <c r="K61" s="296"/>
      <c r="L61" s="296"/>
      <c r="M61" s="296"/>
      <c r="N61" s="296"/>
      <c r="O61" s="296"/>
      <c r="P61" s="296"/>
      <c r="Q61" s="296"/>
      <c r="R61" s="296"/>
      <c r="S61" s="296"/>
      <c r="T61" s="296"/>
      <c r="U61" s="296"/>
      <c r="V61" s="296"/>
      <c r="W61" s="296"/>
      <c r="X61" s="296"/>
    </row>
    <row r="62" spans="1:24">
      <c r="A62" s="215"/>
      <c r="B62" s="215"/>
      <c r="C62" s="215"/>
      <c r="D62" s="215"/>
      <c r="E62" s="215"/>
      <c r="F62" s="215"/>
      <c r="G62" s="215"/>
      <c r="H62" s="215"/>
      <c r="I62" s="215"/>
      <c r="J62" s="215"/>
      <c r="K62" s="215"/>
      <c r="L62" s="215"/>
      <c r="M62" s="215"/>
      <c r="N62" s="215"/>
      <c r="O62" s="215"/>
      <c r="P62" s="215"/>
      <c r="Q62" s="215"/>
      <c r="R62" s="215"/>
      <c r="S62" s="215"/>
      <c r="T62" s="215"/>
      <c r="U62" s="215"/>
      <c r="V62" s="215"/>
      <c r="W62" s="215"/>
      <c r="X62" s="215"/>
    </row>
  </sheetData>
  <sheetProtection algorithmName="SHA-512" hashValue="SczGhIDjUhpKr2O4W/1c2uwqZhDOlqzwpLP2aFwFUrb0H7p8dOKQfHB3s9JdQdPuNwDzxzON68JrYPvINF87Dw==" saltValue="YC4FCN5geK94T8vXoiZmDw==" spinCount="100000" sheet="1" objects="1" scenarios="1"/>
  <mergeCells count="20">
    <mergeCell ref="A16:X16"/>
    <mergeCell ref="A1:X1"/>
    <mergeCell ref="Q8:X8"/>
    <mergeCell ref="Q9:X9"/>
    <mergeCell ref="S3:X3"/>
    <mergeCell ref="N10:P10"/>
    <mergeCell ref="N9:P9"/>
    <mergeCell ref="N8:P8"/>
    <mergeCell ref="Q10:X10"/>
    <mergeCell ref="B13:X13"/>
    <mergeCell ref="A14:X14"/>
    <mergeCell ref="B15:X15"/>
    <mergeCell ref="B23:V23"/>
    <mergeCell ref="A61:X61"/>
    <mergeCell ref="B17:V17"/>
    <mergeCell ref="A18:X18"/>
    <mergeCell ref="B19:V19"/>
    <mergeCell ref="A20:X20"/>
    <mergeCell ref="B21:V21"/>
    <mergeCell ref="A22:X22"/>
  </mergeCells>
  <phoneticPr fontId="1"/>
  <dataValidations count="2">
    <dataValidation allowBlank="1" showInputMessage="1" showErrorMessage="1" promptTitle="代表者名の入力" prompt="法人代表者の職名及び氏名を入力してください。" sqref="Q11:Q12" xr:uid="{30472577-E16E-4F89-B4E0-00C7E416A548}"/>
    <dataValidation allowBlank="1" showErrorMessage="1" sqref="Q8:X10" xr:uid="{2A048965-2543-40BD-8BDA-240D37A21EC8}"/>
  </dataValidations>
  <pageMargins left="0.7" right="0.7"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5" r:id="rId4" name="Check Box 5">
              <controlPr defaultSize="0" autoFill="0" autoLine="0" autoPict="0">
                <anchor moveWithCells="1">
                  <from>
                    <xdr:col>0</xdr:col>
                    <xdr:colOff>69850</xdr:colOff>
                    <xdr:row>12</xdr:row>
                    <xdr:rowOff>107950</xdr:rowOff>
                  </from>
                  <to>
                    <xdr:col>1</xdr:col>
                    <xdr:colOff>50800</xdr:colOff>
                    <xdr:row>12</xdr:row>
                    <xdr:rowOff>469900</xdr:rowOff>
                  </to>
                </anchor>
              </controlPr>
            </control>
          </mc:Choice>
        </mc:AlternateContent>
        <mc:AlternateContent xmlns:mc="http://schemas.openxmlformats.org/markup-compatibility/2006">
          <mc:Choice Requires="x14">
            <control shapeId="30726" r:id="rId5" name="Check Box 6">
              <controlPr defaultSize="0" autoFill="0" autoLine="0" autoPict="0">
                <anchor moveWithCells="1">
                  <from>
                    <xdr:col>0</xdr:col>
                    <xdr:colOff>69850</xdr:colOff>
                    <xdr:row>14</xdr:row>
                    <xdr:rowOff>133350</xdr:rowOff>
                  </from>
                  <to>
                    <xdr:col>2</xdr:col>
                    <xdr:colOff>12700</xdr:colOff>
                    <xdr:row>14</xdr:row>
                    <xdr:rowOff>361950</xdr:rowOff>
                  </to>
                </anchor>
              </controlPr>
            </control>
          </mc:Choice>
        </mc:AlternateContent>
        <mc:AlternateContent xmlns:mc="http://schemas.openxmlformats.org/markup-compatibility/2006">
          <mc:Choice Requires="x14">
            <control shapeId="30727" r:id="rId6" name="Check Box 7">
              <controlPr defaultSize="0" autoFill="0" autoLine="0" autoPict="0">
                <anchor moveWithCells="1">
                  <from>
                    <xdr:col>0</xdr:col>
                    <xdr:colOff>69850</xdr:colOff>
                    <xdr:row>16</xdr:row>
                    <xdr:rowOff>88900</xdr:rowOff>
                  </from>
                  <to>
                    <xdr:col>1</xdr:col>
                    <xdr:colOff>50800</xdr:colOff>
                    <xdr:row>16</xdr:row>
                    <xdr:rowOff>450850</xdr:rowOff>
                  </to>
                </anchor>
              </controlPr>
            </control>
          </mc:Choice>
        </mc:AlternateContent>
        <mc:AlternateContent xmlns:mc="http://schemas.openxmlformats.org/markup-compatibility/2006">
          <mc:Choice Requires="x14">
            <control shapeId="30728" r:id="rId7" name="Check Box 8">
              <controlPr defaultSize="0" autoFill="0" autoLine="0" autoPict="0">
                <anchor moveWithCells="1">
                  <from>
                    <xdr:col>0</xdr:col>
                    <xdr:colOff>69850</xdr:colOff>
                    <xdr:row>18</xdr:row>
                    <xdr:rowOff>88900</xdr:rowOff>
                  </from>
                  <to>
                    <xdr:col>1</xdr:col>
                    <xdr:colOff>50800</xdr:colOff>
                    <xdr:row>18</xdr:row>
                    <xdr:rowOff>450850</xdr:rowOff>
                  </to>
                </anchor>
              </controlPr>
            </control>
          </mc:Choice>
        </mc:AlternateContent>
        <mc:AlternateContent xmlns:mc="http://schemas.openxmlformats.org/markup-compatibility/2006">
          <mc:Choice Requires="x14">
            <control shapeId="30729" r:id="rId8" name="Check Box 9">
              <controlPr defaultSize="0" autoFill="0" autoLine="0" autoPict="0">
                <anchor moveWithCells="1">
                  <from>
                    <xdr:col>0</xdr:col>
                    <xdr:colOff>76200</xdr:colOff>
                    <xdr:row>20</xdr:row>
                    <xdr:rowOff>76200</xdr:rowOff>
                  </from>
                  <to>
                    <xdr:col>1</xdr:col>
                    <xdr:colOff>57150</xdr:colOff>
                    <xdr:row>20</xdr:row>
                    <xdr:rowOff>438150</xdr:rowOff>
                  </to>
                </anchor>
              </controlPr>
            </control>
          </mc:Choice>
        </mc:AlternateContent>
        <mc:AlternateContent xmlns:mc="http://schemas.openxmlformats.org/markup-compatibility/2006">
          <mc:Choice Requires="x14">
            <control shapeId="30730" r:id="rId9" name="Check Box 10">
              <controlPr defaultSize="0" autoFill="0" autoLine="0" autoPict="0">
                <anchor moveWithCells="1">
                  <from>
                    <xdr:col>0</xdr:col>
                    <xdr:colOff>95250</xdr:colOff>
                    <xdr:row>22</xdr:row>
                    <xdr:rowOff>57150</xdr:rowOff>
                  </from>
                  <to>
                    <xdr:col>1</xdr:col>
                    <xdr:colOff>76200</xdr:colOff>
                    <xdr:row>22</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8AA66-631A-451A-AC87-BC719508230F}">
  <sheetPr codeName="Sheet9">
    <tabColor rgb="FFFFFF00"/>
    <pageSetUpPr fitToPage="1"/>
  </sheetPr>
  <dimension ref="A1:X81"/>
  <sheetViews>
    <sheetView view="pageBreakPreview" zoomScaleNormal="100" zoomScaleSheetLayoutView="100" workbookViewId="0">
      <selection activeCell="U20" sqref="U20"/>
    </sheetView>
  </sheetViews>
  <sheetFormatPr defaultRowHeight="18"/>
  <cols>
    <col min="1" max="24" width="4.58203125" customWidth="1"/>
  </cols>
  <sheetData>
    <row r="1" spans="1:24" ht="22.5">
      <c r="A1" s="304" t="s">
        <v>353</v>
      </c>
      <c r="B1" s="305"/>
      <c r="C1" s="305"/>
      <c r="D1" s="305"/>
      <c r="E1" s="305"/>
      <c r="F1" s="305"/>
      <c r="G1" s="305"/>
      <c r="H1" s="305"/>
      <c r="I1" s="305"/>
      <c r="J1" s="305"/>
      <c r="K1" s="305"/>
      <c r="L1" s="305"/>
      <c r="M1" s="305"/>
      <c r="N1" s="305"/>
      <c r="O1" s="305"/>
      <c r="P1" s="305"/>
      <c r="Q1" s="305"/>
      <c r="R1" s="305"/>
      <c r="S1" s="305"/>
      <c r="T1" s="305"/>
      <c r="U1" s="305"/>
      <c r="V1" s="305"/>
      <c r="W1" s="305"/>
      <c r="X1" s="305"/>
    </row>
    <row r="2" spans="1:24" ht="22.5">
      <c r="A2" s="200"/>
      <c r="B2" s="45"/>
      <c r="C2" s="45"/>
      <c r="D2" s="45"/>
      <c r="E2" s="45"/>
      <c r="F2" s="45"/>
      <c r="G2" s="45"/>
      <c r="H2" s="45"/>
      <c r="I2" s="45"/>
      <c r="J2" s="45"/>
      <c r="K2" s="45"/>
      <c r="L2" s="45"/>
      <c r="M2" s="45"/>
      <c r="N2" s="45"/>
      <c r="O2" s="45"/>
      <c r="P2" s="45"/>
      <c r="Q2" s="45"/>
      <c r="R2" s="45"/>
      <c r="S2" s="45"/>
      <c r="T2" s="45"/>
      <c r="U2" s="45"/>
      <c r="V2" s="45"/>
      <c r="W2" s="45"/>
      <c r="X2" s="45"/>
    </row>
    <row r="3" spans="1:24">
      <c r="A3" s="553" t="s">
        <v>354</v>
      </c>
      <c r="B3" s="553"/>
      <c r="C3" s="553"/>
      <c r="D3" s="553"/>
      <c r="E3" s="553"/>
      <c r="F3" s="553"/>
      <c r="G3" s="553"/>
      <c r="H3" s="553"/>
      <c r="I3" s="553"/>
      <c r="J3" s="553"/>
      <c r="K3" s="553"/>
      <c r="L3" s="553"/>
      <c r="M3" s="553"/>
      <c r="N3" s="553"/>
      <c r="O3" s="553"/>
      <c r="P3" s="553"/>
      <c r="Q3" s="553"/>
      <c r="R3" s="553"/>
      <c r="S3" s="553"/>
      <c r="T3" s="553"/>
      <c r="U3" s="553"/>
      <c r="V3" s="553"/>
      <c r="W3" s="553"/>
      <c r="X3" s="553"/>
    </row>
    <row r="4" spans="1:24" ht="24" customHeight="1">
      <c r="A4" s="200"/>
      <c r="B4" s="200"/>
      <c r="C4" s="200"/>
      <c r="D4" s="200"/>
      <c r="E4" s="200"/>
      <c r="F4" s="200"/>
      <c r="G4" s="200"/>
      <c r="H4" s="200"/>
      <c r="I4" s="200"/>
      <c r="J4" s="200"/>
      <c r="K4" s="200"/>
      <c r="L4" s="200"/>
      <c r="M4" s="200"/>
      <c r="N4" s="200"/>
      <c r="O4" s="200"/>
      <c r="P4" s="200"/>
      <c r="Q4" s="200"/>
      <c r="R4" s="202"/>
      <c r="S4" s="551" t="str">
        <f>IF('経費所要額調書（合計）'!B9="","",'経費所要額調書（合計）'!B9)</f>
        <v/>
      </c>
      <c r="T4" s="299"/>
      <c r="U4" s="299"/>
      <c r="V4" s="299"/>
      <c r="W4" s="299"/>
      <c r="X4" s="299"/>
    </row>
    <row r="5" spans="1:24">
      <c r="A5" s="200"/>
      <c r="B5" s="200"/>
      <c r="C5" s="200"/>
      <c r="D5" s="200"/>
      <c r="E5" s="200"/>
      <c r="F5" s="200"/>
      <c r="G5" s="200"/>
      <c r="H5" s="200"/>
      <c r="I5" s="200"/>
      <c r="J5" s="200"/>
      <c r="K5" s="200"/>
      <c r="L5" s="200"/>
      <c r="M5" s="200"/>
      <c r="N5" s="200"/>
      <c r="O5" s="200"/>
      <c r="P5" s="200"/>
      <c r="Q5" s="200"/>
      <c r="R5" s="200"/>
      <c r="S5" s="200"/>
      <c r="T5" s="200"/>
      <c r="U5" s="200"/>
      <c r="V5" s="200"/>
      <c r="W5" s="200"/>
      <c r="X5" s="200"/>
    </row>
    <row r="6" spans="1:24">
      <c r="A6" s="200"/>
      <c r="B6" s="200" t="s">
        <v>50</v>
      </c>
      <c r="C6" s="200"/>
      <c r="D6" s="200"/>
      <c r="E6" s="200"/>
      <c r="F6" s="200"/>
      <c r="G6" s="200"/>
      <c r="H6" s="200"/>
      <c r="I6" s="200"/>
      <c r="J6" s="200"/>
      <c r="K6" s="200"/>
      <c r="L6" s="200"/>
      <c r="M6" s="200"/>
      <c r="N6" s="200"/>
      <c r="O6" s="200"/>
      <c r="P6" s="200"/>
      <c r="Q6" s="200"/>
      <c r="R6" s="200"/>
      <c r="S6" s="200"/>
      <c r="T6" s="200"/>
      <c r="U6" s="200"/>
      <c r="V6" s="200"/>
      <c r="W6" s="200"/>
      <c r="X6" s="200"/>
    </row>
    <row r="7" spans="1:24">
      <c r="A7" s="200"/>
      <c r="B7" s="200"/>
      <c r="C7" s="200"/>
      <c r="D7" s="200"/>
      <c r="E7" s="200"/>
      <c r="F7" s="200"/>
      <c r="G7" s="200"/>
      <c r="H7" s="200"/>
      <c r="I7" s="200"/>
      <c r="J7" s="200"/>
      <c r="K7" s="200"/>
      <c r="L7" s="200"/>
      <c r="M7" s="200"/>
      <c r="N7" s="200"/>
      <c r="O7" s="200"/>
      <c r="P7" s="200"/>
      <c r="Q7" s="200"/>
      <c r="R7" s="200"/>
      <c r="S7" s="200"/>
      <c r="T7" s="200"/>
      <c r="U7" s="200"/>
      <c r="V7" s="200"/>
      <c r="W7" s="200"/>
      <c r="X7" s="200"/>
    </row>
    <row r="8" spans="1:24">
      <c r="A8" s="200"/>
      <c r="B8" s="200"/>
      <c r="C8" s="200"/>
      <c r="D8" s="200"/>
      <c r="E8" s="200"/>
      <c r="F8" s="200"/>
      <c r="G8" s="200"/>
      <c r="H8" s="200"/>
      <c r="I8" s="200"/>
      <c r="J8" s="200"/>
      <c r="K8" s="200"/>
      <c r="L8" s="200"/>
      <c r="M8" s="200"/>
      <c r="N8" s="200"/>
      <c r="O8" s="200"/>
      <c r="P8" s="200"/>
      <c r="Q8" s="200"/>
      <c r="R8" s="200"/>
      <c r="S8" s="200"/>
      <c r="T8" s="200"/>
      <c r="U8" s="200"/>
      <c r="V8" s="200"/>
      <c r="W8" s="200"/>
      <c r="X8" s="200"/>
    </row>
    <row r="9" spans="1:24" ht="24" customHeight="1">
      <c r="A9" s="200"/>
      <c r="B9" s="200"/>
      <c r="C9" s="200"/>
      <c r="D9" s="200"/>
      <c r="E9" s="200"/>
      <c r="F9" s="200"/>
      <c r="G9" s="200"/>
      <c r="H9" s="200"/>
      <c r="I9" s="200"/>
      <c r="J9" s="200"/>
      <c r="K9" s="200"/>
      <c r="L9" s="200"/>
      <c r="M9" s="200"/>
      <c r="N9" s="299" t="s">
        <v>51</v>
      </c>
      <c r="O9" s="299"/>
      <c r="P9" s="299"/>
      <c r="Q9" s="306" t="str">
        <f>IF('経費所要額調書（合計）'!B8="","",'経費所要額調書（合計）'!B8)</f>
        <v/>
      </c>
      <c r="R9" s="306"/>
      <c r="S9" s="306"/>
      <c r="T9" s="306"/>
      <c r="U9" s="306"/>
      <c r="V9" s="306"/>
      <c r="W9" s="306"/>
      <c r="X9" s="306"/>
    </row>
    <row r="10" spans="1:24" ht="24" customHeight="1">
      <c r="A10" s="200"/>
      <c r="B10" s="200"/>
      <c r="C10" s="200"/>
      <c r="D10" s="200"/>
      <c r="E10" s="200"/>
      <c r="F10" s="200"/>
      <c r="G10" s="200"/>
      <c r="H10" s="200"/>
      <c r="I10" s="200"/>
      <c r="J10" s="200"/>
      <c r="K10" s="200"/>
      <c r="L10" s="200"/>
      <c r="M10" s="200"/>
      <c r="N10" s="299" t="s">
        <v>52</v>
      </c>
      <c r="O10" s="299"/>
      <c r="P10" s="299"/>
      <c r="Q10" s="297" t="str">
        <f>IF('経費所要額調書（合計）'!B5="","",'経費所要額調書（合計）'!B5)</f>
        <v/>
      </c>
      <c r="R10" s="297"/>
      <c r="S10" s="297"/>
      <c r="T10" s="297"/>
      <c r="U10" s="297"/>
      <c r="V10" s="297"/>
      <c r="W10" s="297"/>
      <c r="X10" s="297"/>
    </row>
    <row r="11" spans="1:24" ht="48" customHeight="1">
      <c r="A11" s="200"/>
      <c r="B11" s="200"/>
      <c r="C11" s="200"/>
      <c r="D11" s="200"/>
      <c r="E11" s="200"/>
      <c r="F11" s="200"/>
      <c r="G11" s="200"/>
      <c r="H11" s="200"/>
      <c r="I11" s="200"/>
      <c r="J11" s="200"/>
      <c r="K11" s="200"/>
      <c r="L11" s="203"/>
      <c r="M11" s="200"/>
      <c r="N11" s="303" t="s">
        <v>345</v>
      </c>
      <c r="O11" s="303"/>
      <c r="P11" s="303"/>
      <c r="Q11" s="297" t="str">
        <f>IF('経費所要額調書（合計）'!D5="","",'経費所要額調書（合計）'!D5)</f>
        <v/>
      </c>
      <c r="R11" s="298"/>
      <c r="S11" s="298"/>
      <c r="T11" s="298"/>
      <c r="U11" s="298"/>
      <c r="V11" s="298"/>
      <c r="W11" s="298"/>
      <c r="X11" s="298"/>
    </row>
    <row r="12" spans="1:24" ht="22.5">
      <c r="A12" s="200"/>
      <c r="B12" s="200"/>
      <c r="C12" s="200"/>
      <c r="D12" s="200"/>
      <c r="E12" s="200"/>
      <c r="F12" s="200"/>
      <c r="G12" s="200"/>
      <c r="H12" s="200"/>
      <c r="I12" s="200"/>
      <c r="J12" s="200"/>
      <c r="K12" s="200"/>
      <c r="L12" s="203"/>
      <c r="M12" s="200"/>
      <c r="N12" s="200"/>
      <c r="O12" s="203"/>
      <c r="P12" s="204"/>
      <c r="Q12" s="205"/>
      <c r="R12" s="206"/>
      <c r="S12" s="206"/>
      <c r="T12" s="206"/>
      <c r="U12" s="206"/>
      <c r="V12" s="206"/>
      <c r="W12" s="206"/>
      <c r="X12" s="206"/>
    </row>
    <row r="13" spans="1:24" ht="22.5">
      <c r="A13" s="200"/>
      <c r="B13" s="200"/>
      <c r="C13" s="200"/>
      <c r="D13" s="200"/>
      <c r="E13" s="200"/>
      <c r="F13" s="200"/>
      <c r="G13" s="200"/>
      <c r="H13" s="200"/>
      <c r="I13" s="200"/>
      <c r="J13" s="200"/>
      <c r="K13" s="200"/>
      <c r="L13" s="203"/>
      <c r="M13" s="200"/>
      <c r="N13" s="200"/>
      <c r="O13" s="203"/>
      <c r="P13" s="204"/>
      <c r="Q13" s="205"/>
      <c r="R13" s="206"/>
      <c r="S13" s="206"/>
      <c r="T13" s="206"/>
      <c r="U13" s="206"/>
      <c r="V13" s="206"/>
      <c r="W13" s="206"/>
      <c r="X13" s="206"/>
    </row>
    <row r="14" spans="1:24">
      <c r="A14" s="207"/>
      <c r="B14" s="207"/>
      <c r="C14" s="207"/>
      <c r="D14" s="207"/>
      <c r="E14" s="207"/>
      <c r="F14" s="207"/>
      <c r="G14" s="207"/>
      <c r="H14" s="207"/>
      <c r="I14" s="207"/>
      <c r="J14" s="207"/>
      <c r="K14" s="207"/>
      <c r="L14" s="207"/>
      <c r="M14" s="207"/>
      <c r="N14" s="207"/>
      <c r="O14" s="207"/>
      <c r="P14" s="207"/>
      <c r="Q14" s="207"/>
      <c r="R14" s="207"/>
      <c r="S14" s="207"/>
      <c r="T14" s="207"/>
      <c r="U14" s="207"/>
      <c r="V14" s="207"/>
      <c r="W14" s="207"/>
      <c r="X14" s="207"/>
    </row>
    <row r="15" spans="1:24" ht="59.15" customHeight="1">
      <c r="A15" s="300" t="s">
        <v>355</v>
      </c>
      <c r="B15" s="300"/>
      <c r="C15" s="300"/>
      <c r="D15" s="300"/>
      <c r="E15" s="300"/>
      <c r="F15" s="300"/>
      <c r="G15" s="300"/>
      <c r="H15" s="300"/>
      <c r="I15" s="300"/>
      <c r="J15" s="300"/>
      <c r="K15" s="300"/>
      <c r="L15" s="300"/>
      <c r="M15" s="300"/>
      <c r="N15" s="300"/>
      <c r="O15" s="300"/>
      <c r="P15" s="300"/>
      <c r="Q15" s="300"/>
      <c r="R15" s="300"/>
      <c r="S15" s="300"/>
      <c r="T15" s="300"/>
      <c r="U15" s="300"/>
      <c r="V15" s="300"/>
      <c r="W15" s="300"/>
      <c r="X15" s="300"/>
    </row>
    <row r="16" spans="1:24">
      <c r="A16" s="301"/>
      <c r="B16" s="301"/>
      <c r="C16" s="301"/>
      <c r="D16" s="301"/>
      <c r="E16" s="301"/>
      <c r="F16" s="301"/>
      <c r="G16" s="301"/>
      <c r="H16" s="301"/>
      <c r="I16" s="301"/>
      <c r="J16" s="301"/>
      <c r="K16" s="301"/>
      <c r="L16" s="301"/>
      <c r="M16" s="301"/>
      <c r="N16" s="301"/>
      <c r="O16" s="301"/>
      <c r="P16" s="301"/>
      <c r="Q16" s="301"/>
      <c r="R16" s="301"/>
      <c r="S16" s="301"/>
      <c r="T16" s="301"/>
      <c r="U16" s="301"/>
      <c r="V16" s="301"/>
      <c r="W16" s="301"/>
      <c r="X16" s="301"/>
    </row>
    <row r="17" spans="1:24">
      <c r="A17" s="208"/>
      <c r="B17" s="208"/>
      <c r="C17" s="208"/>
      <c r="D17" s="208"/>
      <c r="E17" s="208"/>
      <c r="F17" s="208"/>
      <c r="G17" s="208"/>
      <c r="H17" s="208"/>
      <c r="I17" s="208"/>
      <c r="J17" s="208"/>
      <c r="K17" s="208"/>
      <c r="L17" s="208"/>
      <c r="M17" s="208"/>
      <c r="N17" s="208"/>
      <c r="O17" s="208"/>
      <c r="P17" s="208"/>
      <c r="Q17" s="208"/>
      <c r="R17" s="208"/>
      <c r="S17" s="208"/>
      <c r="T17" s="208"/>
      <c r="U17" s="208"/>
      <c r="V17" s="208"/>
      <c r="W17" s="208"/>
      <c r="X17" s="208"/>
    </row>
    <row r="18" spans="1:24">
      <c r="A18" s="209"/>
      <c r="B18" s="302" t="s">
        <v>56</v>
      </c>
      <c r="C18" s="302"/>
      <c r="D18" s="302"/>
      <c r="E18" s="302"/>
      <c r="F18" s="302"/>
      <c r="G18" s="302"/>
      <c r="H18" s="302"/>
      <c r="I18" s="302"/>
      <c r="J18" s="302"/>
      <c r="K18" s="302"/>
      <c r="L18" s="302"/>
      <c r="M18" s="302"/>
      <c r="N18" s="302"/>
      <c r="O18" s="302"/>
      <c r="P18" s="302"/>
      <c r="Q18" s="302"/>
      <c r="R18" s="302"/>
      <c r="S18" s="302"/>
      <c r="T18" s="302"/>
      <c r="U18" s="302"/>
      <c r="V18" s="302"/>
      <c r="W18" s="302"/>
      <c r="X18" s="302"/>
    </row>
    <row r="19" spans="1:24">
      <c r="A19" s="209"/>
      <c r="B19" s="210"/>
      <c r="C19" s="210"/>
      <c r="D19" s="210"/>
      <c r="E19" s="210"/>
      <c r="F19" s="210"/>
      <c r="G19" s="210"/>
      <c r="H19" s="210"/>
      <c r="I19" s="210"/>
      <c r="J19" s="210"/>
      <c r="K19" s="210"/>
      <c r="L19" s="210"/>
      <c r="M19" s="210"/>
      <c r="N19" s="210"/>
      <c r="O19" s="210"/>
      <c r="P19" s="210"/>
      <c r="Q19" s="210"/>
      <c r="R19" s="210"/>
      <c r="S19" s="210"/>
      <c r="T19" s="210"/>
      <c r="U19" s="210"/>
      <c r="V19" s="210"/>
      <c r="W19" s="210"/>
      <c r="X19" s="210"/>
    </row>
    <row r="20" spans="1:24">
      <c r="A20" s="209"/>
      <c r="B20" s="300" t="s">
        <v>356</v>
      </c>
      <c r="C20" s="300"/>
      <c r="D20" s="300"/>
      <c r="E20" s="300"/>
      <c r="F20" s="300"/>
      <c r="G20" s="300"/>
      <c r="H20" s="300"/>
      <c r="I20" s="300"/>
      <c r="J20" s="300"/>
      <c r="K20" s="300"/>
      <c r="L20" s="300"/>
      <c r="M20" s="300"/>
      <c r="N20" s="300"/>
      <c r="O20" s="210"/>
      <c r="P20" s="210"/>
      <c r="Q20" s="210"/>
      <c r="R20" s="210"/>
      <c r="S20" s="210"/>
      <c r="T20" s="210"/>
      <c r="U20" s="210"/>
      <c r="V20" s="210"/>
      <c r="W20" s="210"/>
      <c r="X20" s="210"/>
    </row>
    <row r="21" spans="1:24">
      <c r="A21" s="209"/>
      <c r="B21" s="300" t="s">
        <v>331</v>
      </c>
      <c r="C21" s="300"/>
      <c r="D21" s="300"/>
      <c r="E21" s="300"/>
      <c r="F21" s="300"/>
      <c r="G21" s="300"/>
      <c r="H21" s="300"/>
      <c r="I21" s="300"/>
      <c r="J21" s="300"/>
      <c r="K21" s="300"/>
      <c r="L21" s="300"/>
      <c r="M21" s="300"/>
      <c r="N21" s="300"/>
      <c r="O21" s="300"/>
      <c r="P21" s="300"/>
      <c r="Q21" s="300"/>
      <c r="R21" s="300"/>
      <c r="S21" s="300"/>
      <c r="T21" s="300"/>
      <c r="U21" s="300"/>
      <c r="V21" s="300"/>
      <c r="W21" s="300"/>
      <c r="X21" s="300"/>
    </row>
    <row r="22" spans="1:24">
      <c r="A22" s="200"/>
      <c r="B22" s="300"/>
      <c r="C22" s="300"/>
      <c r="D22" s="300"/>
      <c r="E22" s="300"/>
      <c r="F22" s="300"/>
      <c r="G22" s="300"/>
      <c r="H22" s="300"/>
      <c r="I22" s="300"/>
      <c r="J22" s="300"/>
      <c r="K22" s="300"/>
      <c r="L22" s="300"/>
      <c r="M22" s="300"/>
      <c r="N22" s="300"/>
      <c r="O22" s="300"/>
      <c r="P22" s="300"/>
      <c r="Q22" s="300"/>
      <c r="R22" s="300"/>
      <c r="S22" s="300"/>
      <c r="T22" s="300"/>
      <c r="U22" s="300"/>
      <c r="V22" s="300"/>
      <c r="W22" s="300"/>
      <c r="X22" s="300"/>
    </row>
    <row r="23" spans="1:24" ht="22.5" customHeight="1">
      <c r="A23" s="200"/>
      <c r="B23" s="300"/>
      <c r="C23" s="300"/>
      <c r="D23" s="300"/>
      <c r="E23" s="300"/>
      <c r="F23" s="300"/>
      <c r="G23" s="300"/>
      <c r="H23" s="300"/>
      <c r="I23" s="300"/>
      <c r="J23" s="300"/>
      <c r="K23" s="300"/>
      <c r="L23" s="300"/>
      <c r="M23" s="300"/>
      <c r="N23" s="300"/>
      <c r="O23" s="300"/>
      <c r="P23" s="300"/>
      <c r="Q23" s="300"/>
      <c r="R23" s="300"/>
      <c r="S23" s="300"/>
      <c r="T23" s="300"/>
      <c r="U23" s="300"/>
      <c r="V23" s="300"/>
      <c r="W23" s="300"/>
      <c r="X23" s="300"/>
    </row>
    <row r="24" spans="1:24" ht="22.5" customHeight="1">
      <c r="A24" s="200"/>
      <c r="B24" s="300" t="s">
        <v>357</v>
      </c>
      <c r="C24" s="300"/>
      <c r="D24" s="300"/>
      <c r="E24" s="300"/>
      <c r="F24" s="300"/>
      <c r="G24" s="300"/>
      <c r="H24" s="300"/>
      <c r="I24" s="300"/>
      <c r="J24" s="300"/>
      <c r="K24" s="300"/>
      <c r="L24" s="300"/>
      <c r="M24" s="300"/>
      <c r="N24" s="300"/>
      <c r="O24" s="300"/>
      <c r="P24" s="242"/>
      <c r="Q24" s="242"/>
      <c r="R24" s="242"/>
      <c r="S24" s="242"/>
      <c r="T24" s="242"/>
      <c r="U24" s="242"/>
      <c r="V24" s="242"/>
      <c r="W24" s="242"/>
      <c r="X24" s="242"/>
    </row>
    <row r="25" spans="1:24" ht="22.5" customHeight="1">
      <c r="A25" s="200"/>
      <c r="B25" s="242"/>
      <c r="C25" s="242"/>
      <c r="D25" s="242"/>
      <c r="E25" s="242"/>
      <c r="F25" s="242"/>
      <c r="G25" s="242"/>
      <c r="H25" s="242"/>
      <c r="I25" s="242"/>
      <c r="J25" s="242"/>
      <c r="K25" s="242"/>
      <c r="L25" s="242"/>
      <c r="M25" s="242"/>
      <c r="N25" s="242"/>
      <c r="O25" s="242"/>
      <c r="P25" s="242"/>
      <c r="Q25" s="242"/>
      <c r="R25" s="242"/>
      <c r="S25" s="242"/>
      <c r="T25" s="242"/>
      <c r="U25" s="242"/>
      <c r="V25" s="242"/>
      <c r="W25" s="242"/>
      <c r="X25" s="242"/>
    </row>
    <row r="26" spans="1:24" ht="22.5">
      <c r="A26" s="200"/>
      <c r="B26" s="211" t="s">
        <v>358</v>
      </c>
      <c r="C26" s="209"/>
      <c r="D26" s="209"/>
      <c r="E26" s="209"/>
      <c r="F26" s="209"/>
      <c r="G26" s="209"/>
      <c r="H26" s="209"/>
      <c r="I26" s="209"/>
      <c r="J26" s="213"/>
      <c r="K26" s="214"/>
      <c r="L26" s="214"/>
      <c r="M26" s="214"/>
      <c r="N26" s="214"/>
      <c r="O26" s="209"/>
      <c r="P26" s="209"/>
      <c r="Q26" s="209"/>
      <c r="R26" s="209"/>
      <c r="S26" s="209"/>
      <c r="T26" s="209"/>
      <c r="U26" s="209"/>
      <c r="V26" s="209"/>
      <c r="W26" s="209"/>
      <c r="X26" s="209"/>
    </row>
    <row r="27" spans="1:24" ht="22.5">
      <c r="A27" s="200"/>
      <c r="B27" s="211"/>
      <c r="C27" s="243" t="s">
        <v>359</v>
      </c>
      <c r="D27" s="209"/>
      <c r="E27" s="209"/>
      <c r="F27" s="209"/>
      <c r="G27" s="209"/>
      <c r="H27" s="244"/>
      <c r="I27" s="244"/>
      <c r="J27" s="245"/>
      <c r="K27" s="246"/>
      <c r="L27" s="246"/>
      <c r="M27" s="246"/>
      <c r="N27" s="214"/>
      <c r="O27" s="209"/>
      <c r="P27" s="209"/>
      <c r="Q27" s="209"/>
      <c r="R27" s="209"/>
      <c r="S27" s="209"/>
      <c r="T27" s="209"/>
      <c r="U27" s="209"/>
      <c r="V27" s="209"/>
      <c r="W27" s="209"/>
      <c r="X27" s="209"/>
    </row>
    <row r="28" spans="1:24" ht="22.5">
      <c r="A28" s="200"/>
      <c r="B28" s="211"/>
      <c r="C28" s="243" t="s">
        <v>360</v>
      </c>
      <c r="D28" s="209"/>
      <c r="E28" s="209"/>
      <c r="F28" s="209"/>
      <c r="G28" s="209"/>
      <c r="H28" s="247"/>
      <c r="I28" s="247"/>
      <c r="J28" s="248"/>
      <c r="K28" s="249"/>
      <c r="L28" s="249"/>
      <c r="M28" s="249"/>
      <c r="N28" s="214"/>
      <c r="O28" s="209"/>
      <c r="P28" s="209"/>
      <c r="Q28" s="209"/>
      <c r="R28" s="209"/>
      <c r="S28" s="209"/>
      <c r="T28" s="209"/>
      <c r="U28" s="209"/>
      <c r="V28" s="209"/>
      <c r="W28" s="209"/>
      <c r="X28" s="209"/>
    </row>
    <row r="29" spans="1:24" ht="22.5">
      <c r="A29" s="200"/>
      <c r="B29" s="211"/>
      <c r="C29" s="243" t="s">
        <v>361</v>
      </c>
      <c r="D29" s="209"/>
      <c r="E29" s="209"/>
      <c r="F29" s="209"/>
      <c r="G29" s="209"/>
      <c r="H29" s="244"/>
      <c r="I29" s="244"/>
      <c r="J29" s="245"/>
      <c r="K29" s="246"/>
      <c r="L29" s="246"/>
      <c r="M29" s="246"/>
      <c r="N29" s="214"/>
      <c r="O29" s="209"/>
      <c r="P29" s="209"/>
      <c r="Q29" s="209"/>
      <c r="R29" s="209"/>
      <c r="S29" s="209"/>
      <c r="T29" s="209"/>
      <c r="U29" s="209"/>
      <c r="V29" s="209"/>
      <c r="W29" s="209"/>
      <c r="X29" s="209"/>
    </row>
    <row r="30" spans="1:24" ht="22.5">
      <c r="A30" s="200"/>
      <c r="B30" s="211"/>
      <c r="C30" s="250"/>
      <c r="D30" s="209"/>
      <c r="E30" s="209"/>
      <c r="F30" s="209"/>
      <c r="G30" s="209"/>
      <c r="H30" s="209"/>
      <c r="I30" s="209"/>
      <c r="J30" s="213"/>
      <c r="K30" s="214"/>
      <c r="L30" s="214"/>
      <c r="M30" s="214"/>
      <c r="N30" s="214"/>
      <c r="O30" s="209"/>
      <c r="P30" s="209"/>
      <c r="Q30" s="209"/>
      <c r="R30" s="209"/>
      <c r="S30" s="209"/>
      <c r="T30" s="209"/>
      <c r="U30" s="209"/>
      <c r="V30" s="209"/>
      <c r="W30" s="209"/>
      <c r="X30" s="209"/>
    </row>
    <row r="31" spans="1:24" ht="22.5">
      <c r="A31" s="200"/>
      <c r="B31" s="211" t="s">
        <v>362</v>
      </c>
      <c r="C31" s="209"/>
      <c r="D31" s="209"/>
      <c r="E31" s="209"/>
      <c r="F31" s="209"/>
      <c r="G31" s="209"/>
      <c r="H31" s="209"/>
      <c r="I31" s="209"/>
      <c r="J31" s="213"/>
      <c r="K31" s="214"/>
      <c r="L31" s="214"/>
      <c r="M31" s="214"/>
      <c r="N31" s="214"/>
      <c r="O31" s="209"/>
      <c r="P31" s="209"/>
      <c r="Q31" s="209"/>
      <c r="R31" s="209"/>
      <c r="S31" s="209"/>
      <c r="T31" s="209"/>
      <c r="U31" s="209"/>
      <c r="V31" s="209"/>
      <c r="W31" s="209"/>
      <c r="X31" s="209"/>
    </row>
    <row r="32" spans="1:24" ht="22.5">
      <c r="A32" s="200"/>
      <c r="B32" s="211"/>
      <c r="C32" s="209"/>
      <c r="D32" s="209"/>
      <c r="E32" s="209"/>
      <c r="F32" s="209"/>
      <c r="G32" s="209"/>
      <c r="H32" s="209"/>
      <c r="I32" s="209"/>
      <c r="J32" s="213"/>
      <c r="K32" s="214"/>
      <c r="L32" s="214"/>
      <c r="M32" s="214"/>
      <c r="N32" s="214"/>
      <c r="O32" s="209"/>
      <c r="P32" s="209"/>
      <c r="Q32" s="209"/>
      <c r="R32" s="209"/>
      <c r="S32" s="209"/>
      <c r="T32" s="209"/>
      <c r="U32" s="209"/>
      <c r="V32" s="209"/>
      <c r="W32" s="209"/>
      <c r="X32" s="209"/>
    </row>
    <row r="33" spans="1:24" ht="21" customHeight="1">
      <c r="A33" s="200"/>
      <c r="B33" s="211" t="s">
        <v>363</v>
      </c>
      <c r="C33" s="209"/>
      <c r="D33" s="209"/>
      <c r="E33" s="209"/>
      <c r="F33" s="209"/>
      <c r="G33" s="209"/>
      <c r="H33" s="209"/>
      <c r="I33" s="209"/>
      <c r="J33" s="213"/>
      <c r="K33" s="214"/>
      <c r="L33" s="214"/>
      <c r="M33" s="214"/>
      <c r="N33" s="214"/>
      <c r="O33" s="209"/>
      <c r="P33" s="209"/>
      <c r="Q33" s="209"/>
      <c r="R33" s="209"/>
      <c r="S33" s="209"/>
      <c r="T33" s="209"/>
      <c r="U33" s="209"/>
      <c r="V33" s="209"/>
      <c r="W33" s="209"/>
      <c r="X33" s="209"/>
    </row>
    <row r="34" spans="1:24" ht="22.5">
      <c r="A34" s="200"/>
      <c r="B34" s="211"/>
      <c r="C34" s="209"/>
      <c r="D34" s="209"/>
      <c r="E34" s="209"/>
      <c r="F34" s="209"/>
      <c r="G34" s="209"/>
      <c r="H34" s="209"/>
      <c r="I34" s="209"/>
      <c r="J34" s="213"/>
      <c r="K34" s="214"/>
      <c r="L34" s="214"/>
      <c r="M34" s="214"/>
      <c r="N34" s="214"/>
      <c r="O34" s="209"/>
      <c r="P34" s="209"/>
      <c r="Q34" s="209"/>
      <c r="R34" s="209"/>
      <c r="S34" s="209"/>
      <c r="T34" s="209"/>
      <c r="U34" s="209"/>
      <c r="V34" s="209"/>
      <c r="W34" s="209"/>
      <c r="X34" s="209"/>
    </row>
    <row r="35" spans="1:24" ht="22.5">
      <c r="A35" s="200"/>
      <c r="B35" s="211" t="s">
        <v>64</v>
      </c>
      <c r="C35" s="209"/>
      <c r="D35" s="209"/>
      <c r="E35" s="209"/>
      <c r="F35" s="209"/>
      <c r="G35" s="209"/>
      <c r="H35" s="209"/>
      <c r="I35" s="209"/>
      <c r="J35" s="213"/>
      <c r="K35" s="214"/>
      <c r="L35" s="214"/>
      <c r="M35" s="214"/>
      <c r="N35" s="214"/>
      <c r="O35" s="209"/>
      <c r="P35" s="209"/>
      <c r="Q35" s="209"/>
      <c r="R35" s="209"/>
      <c r="S35" s="209"/>
      <c r="T35" s="209"/>
      <c r="U35" s="209"/>
      <c r="V35" s="209"/>
      <c r="W35" s="209"/>
      <c r="X35" s="209"/>
    </row>
    <row r="36" spans="1:24" ht="22.5">
      <c r="A36" s="200"/>
      <c r="B36" s="211"/>
      <c r="C36" s="209"/>
      <c r="D36" s="209"/>
      <c r="E36" s="209"/>
      <c r="F36" s="209"/>
      <c r="G36" s="209"/>
      <c r="H36" s="209"/>
      <c r="I36" s="209"/>
      <c r="J36" s="213"/>
      <c r="K36" s="214"/>
      <c r="L36" s="214"/>
      <c r="M36" s="214"/>
      <c r="N36" s="214"/>
      <c r="O36" s="209"/>
      <c r="P36" s="209"/>
      <c r="Q36" s="209"/>
      <c r="R36" s="209"/>
      <c r="S36" s="209"/>
      <c r="T36" s="209"/>
      <c r="U36" s="209"/>
      <c r="V36" s="209"/>
      <c r="W36" s="209"/>
      <c r="X36" s="209"/>
    </row>
    <row r="37" spans="1:24">
      <c r="A37" s="215"/>
      <c r="B37" s="211" t="s">
        <v>65</v>
      </c>
      <c r="C37" s="209"/>
      <c r="D37" s="209"/>
      <c r="E37" s="209"/>
      <c r="F37" s="209"/>
      <c r="G37" s="209"/>
      <c r="H37" s="216"/>
      <c r="I37" s="216"/>
      <c r="J37" s="217"/>
      <c r="K37" s="218"/>
      <c r="L37" s="218"/>
      <c r="M37" s="218"/>
      <c r="N37" s="218"/>
      <c r="O37" s="216"/>
      <c r="P37" s="216"/>
      <c r="Q37" s="216"/>
      <c r="R37" s="216"/>
      <c r="S37" s="216"/>
      <c r="T37" s="216"/>
      <c r="U37" s="216"/>
      <c r="V37" s="216"/>
      <c r="W37" s="216"/>
      <c r="X37" s="216"/>
    </row>
    <row r="38" spans="1:24">
      <c r="A38" s="215"/>
      <c r="B38" s="219"/>
      <c r="C38" s="216"/>
      <c r="D38" s="216"/>
      <c r="E38" s="216"/>
      <c r="F38" s="216"/>
      <c r="G38" s="216"/>
      <c r="H38" s="216"/>
      <c r="I38" s="216"/>
      <c r="J38" s="217"/>
      <c r="K38" s="218"/>
      <c r="L38" s="218"/>
      <c r="M38" s="218"/>
      <c r="N38" s="218"/>
      <c r="O38" s="216"/>
      <c r="P38" s="216"/>
      <c r="Q38" s="216"/>
      <c r="R38" s="216"/>
      <c r="S38" s="216"/>
      <c r="T38" s="216"/>
      <c r="U38" s="216"/>
      <c r="V38" s="216"/>
      <c r="W38" s="216"/>
      <c r="X38" s="216"/>
    </row>
    <row r="39" spans="1:24">
      <c r="A39" s="215"/>
      <c r="B39" s="219"/>
      <c r="C39" s="216"/>
      <c r="D39" s="216"/>
      <c r="E39" s="216"/>
      <c r="F39" s="216"/>
      <c r="G39" s="216"/>
      <c r="H39" s="216"/>
      <c r="I39" s="216"/>
      <c r="J39" s="217"/>
      <c r="K39" s="218"/>
      <c r="L39" s="218"/>
      <c r="M39" s="218"/>
      <c r="N39" s="218"/>
      <c r="O39" s="216"/>
      <c r="P39" s="216"/>
      <c r="Q39" s="216"/>
      <c r="R39" s="216"/>
      <c r="S39" s="216"/>
      <c r="T39" s="216"/>
      <c r="U39" s="216"/>
      <c r="V39" s="216"/>
      <c r="W39" s="216"/>
      <c r="X39" s="216"/>
    </row>
    <row r="40" spans="1:24">
      <c r="A40" s="215"/>
      <c r="B40" s="219"/>
      <c r="C40" s="216"/>
      <c r="D40" s="216"/>
      <c r="E40" s="216"/>
      <c r="F40" s="216"/>
      <c r="G40" s="216"/>
      <c r="H40" s="216"/>
      <c r="I40" s="216"/>
      <c r="J40" s="217"/>
      <c r="K40" s="218"/>
      <c r="L40" s="218"/>
      <c r="M40" s="218"/>
      <c r="N40" s="218"/>
      <c r="O40" s="216"/>
      <c r="P40" s="216"/>
      <c r="Q40" s="216"/>
      <c r="R40" s="216"/>
      <c r="S40" s="216"/>
      <c r="T40" s="216"/>
      <c r="U40" s="216"/>
      <c r="V40" s="216"/>
      <c r="W40" s="216"/>
      <c r="X40" s="216"/>
    </row>
    <row r="41" spans="1:24">
      <c r="A41" s="215"/>
      <c r="B41" s="219"/>
      <c r="C41" s="216"/>
      <c r="D41" s="216"/>
      <c r="E41" s="216"/>
      <c r="F41" s="216"/>
      <c r="G41" s="216"/>
      <c r="H41" s="216"/>
      <c r="I41" s="216"/>
      <c r="J41" s="217"/>
      <c r="K41" s="218"/>
      <c r="L41" s="218"/>
      <c r="M41" s="218"/>
      <c r="N41" s="218"/>
      <c r="O41" s="216"/>
      <c r="P41" s="216"/>
      <c r="Q41" s="216"/>
      <c r="R41" s="216"/>
      <c r="S41" s="216"/>
      <c r="T41" s="216"/>
      <c r="U41" s="216"/>
      <c r="V41" s="216"/>
      <c r="W41" s="216"/>
      <c r="X41" s="216"/>
    </row>
    <row r="42" spans="1:24">
      <c r="A42" s="215"/>
      <c r="B42" s="219"/>
      <c r="C42" s="216"/>
      <c r="D42" s="216"/>
      <c r="E42" s="216"/>
      <c r="F42" s="216"/>
      <c r="G42" s="216"/>
      <c r="H42" s="216"/>
      <c r="I42" s="216"/>
      <c r="J42" s="217"/>
      <c r="K42" s="218"/>
      <c r="L42" s="218"/>
      <c r="M42" s="218"/>
      <c r="N42" s="218"/>
      <c r="O42" s="216"/>
      <c r="P42" s="216"/>
      <c r="Q42" s="216"/>
      <c r="R42" s="216"/>
      <c r="S42" s="216"/>
      <c r="T42" s="216"/>
      <c r="U42" s="216"/>
      <c r="V42" s="216"/>
      <c r="W42" s="216"/>
      <c r="X42" s="216"/>
    </row>
    <row r="43" spans="1:24">
      <c r="A43" s="215"/>
      <c r="B43" s="219"/>
      <c r="C43" s="216"/>
      <c r="D43" s="216"/>
      <c r="E43" s="216"/>
      <c r="F43" s="216"/>
      <c r="G43" s="216"/>
      <c r="H43" s="216"/>
      <c r="I43" s="216"/>
      <c r="J43" s="217"/>
      <c r="K43" s="218"/>
      <c r="L43" s="218"/>
      <c r="M43" s="218"/>
      <c r="N43" s="218"/>
      <c r="O43" s="216"/>
      <c r="P43" s="216"/>
      <c r="Q43" s="216"/>
      <c r="R43" s="216"/>
      <c r="S43" s="216"/>
      <c r="T43" s="216"/>
      <c r="U43" s="216"/>
      <c r="V43" s="216"/>
      <c r="W43" s="216"/>
      <c r="X43" s="216"/>
    </row>
    <row r="44" spans="1:24">
      <c r="A44" s="215"/>
      <c r="B44" s="219"/>
      <c r="C44" s="216"/>
      <c r="D44" s="216"/>
      <c r="E44" s="216"/>
      <c r="F44" s="216"/>
      <c r="G44" s="216"/>
      <c r="H44" s="216"/>
      <c r="I44" s="216"/>
      <c r="J44" s="217"/>
      <c r="K44" s="218"/>
      <c r="L44" s="218"/>
      <c r="M44" s="218"/>
      <c r="N44" s="218"/>
      <c r="O44" s="216"/>
      <c r="P44" s="216"/>
      <c r="Q44" s="216"/>
      <c r="R44" s="216"/>
      <c r="S44" s="216"/>
      <c r="T44" s="216"/>
      <c r="U44" s="216"/>
      <c r="V44" s="216"/>
      <c r="W44" s="216"/>
      <c r="X44" s="216"/>
    </row>
    <row r="45" spans="1:24">
      <c r="A45" s="215"/>
      <c r="B45" s="219"/>
      <c r="C45" s="216"/>
      <c r="D45" s="216"/>
      <c r="E45" s="216"/>
      <c r="F45" s="216"/>
      <c r="G45" s="216"/>
      <c r="H45" s="216"/>
      <c r="I45" s="216"/>
      <c r="J45" s="217"/>
      <c r="K45" s="218"/>
      <c r="L45" s="218"/>
      <c r="M45" s="218"/>
      <c r="N45" s="218"/>
      <c r="O45" s="216"/>
      <c r="P45" s="216"/>
      <c r="Q45" s="216"/>
      <c r="R45" s="216"/>
      <c r="S45" s="216"/>
      <c r="T45" s="216"/>
      <c r="U45" s="216"/>
      <c r="V45" s="216"/>
      <c r="W45" s="216"/>
      <c r="X45" s="216"/>
    </row>
    <row r="46" spans="1:24">
      <c r="A46" s="215"/>
      <c r="B46" s="219"/>
      <c r="C46" s="216"/>
      <c r="D46" s="216"/>
      <c r="E46" s="216"/>
      <c r="F46" s="216"/>
      <c r="G46" s="216"/>
      <c r="H46" s="216"/>
      <c r="I46" s="216"/>
      <c r="J46" s="217"/>
      <c r="K46" s="218"/>
      <c r="L46" s="218"/>
      <c r="M46" s="218"/>
      <c r="N46" s="218"/>
      <c r="O46" s="216"/>
      <c r="P46" s="216"/>
      <c r="Q46" s="216"/>
      <c r="R46" s="216"/>
      <c r="S46" s="216"/>
      <c r="T46" s="216"/>
      <c r="U46" s="216"/>
      <c r="V46" s="216"/>
      <c r="W46" s="216"/>
      <c r="X46" s="216"/>
    </row>
    <row r="47" spans="1:24">
      <c r="A47" s="215"/>
      <c r="B47" s="219"/>
      <c r="C47" s="216"/>
      <c r="D47" s="216"/>
      <c r="E47" s="216"/>
      <c r="F47" s="216"/>
      <c r="G47" s="216"/>
      <c r="H47" s="216"/>
      <c r="I47" s="216"/>
      <c r="J47" s="217"/>
      <c r="K47" s="218"/>
      <c r="L47" s="218"/>
      <c r="M47" s="218"/>
      <c r="N47" s="218"/>
      <c r="O47" s="216"/>
      <c r="P47" s="216"/>
      <c r="Q47" s="216"/>
      <c r="R47" s="216"/>
      <c r="S47" s="216"/>
      <c r="T47" s="216"/>
      <c r="U47" s="216"/>
      <c r="V47" s="216"/>
      <c r="W47" s="216"/>
      <c r="X47" s="216"/>
    </row>
    <row r="48" spans="1:24">
      <c r="A48" s="215"/>
      <c r="B48" s="219"/>
      <c r="C48" s="216"/>
      <c r="D48" s="216"/>
      <c r="E48" s="216"/>
      <c r="F48" s="216"/>
      <c r="G48" s="216"/>
      <c r="H48" s="216"/>
      <c r="I48" s="216"/>
      <c r="J48" s="217"/>
      <c r="K48" s="218"/>
      <c r="L48" s="218"/>
      <c r="M48" s="218"/>
      <c r="N48" s="218"/>
      <c r="O48" s="216"/>
      <c r="P48" s="216"/>
      <c r="Q48" s="216"/>
      <c r="R48" s="216"/>
      <c r="S48" s="216"/>
      <c r="T48" s="216"/>
      <c r="U48" s="216"/>
      <c r="V48" s="216"/>
      <c r="W48" s="216"/>
      <c r="X48" s="216"/>
    </row>
    <row r="49" spans="1:24">
      <c r="A49" s="215"/>
      <c r="B49" s="219"/>
      <c r="C49" s="216"/>
      <c r="D49" s="216"/>
      <c r="E49" s="216"/>
      <c r="F49" s="216"/>
      <c r="G49" s="216"/>
      <c r="H49" s="216"/>
      <c r="I49" s="216"/>
      <c r="J49" s="217"/>
      <c r="K49" s="218"/>
      <c r="L49" s="218"/>
      <c r="M49" s="218"/>
      <c r="N49" s="218"/>
      <c r="O49" s="216"/>
      <c r="P49" s="216"/>
      <c r="Q49" s="216"/>
      <c r="R49" s="216"/>
      <c r="S49" s="216"/>
      <c r="T49" s="216"/>
      <c r="U49" s="216"/>
      <c r="V49" s="216"/>
      <c r="W49" s="216"/>
      <c r="X49" s="216"/>
    </row>
    <row r="50" spans="1:24">
      <c r="A50" s="215"/>
      <c r="B50" s="219"/>
      <c r="C50" s="216"/>
      <c r="D50" s="216"/>
      <c r="E50" s="216"/>
      <c r="F50" s="216"/>
      <c r="G50" s="216"/>
      <c r="H50" s="216"/>
      <c r="I50" s="216"/>
      <c r="J50" s="217"/>
      <c r="K50" s="218"/>
      <c r="L50" s="218"/>
      <c r="M50" s="218"/>
      <c r="N50" s="218"/>
      <c r="O50" s="216"/>
      <c r="P50" s="216"/>
      <c r="Q50" s="216"/>
      <c r="R50" s="216"/>
      <c r="S50" s="216"/>
      <c r="T50" s="216"/>
      <c r="U50" s="216"/>
      <c r="V50" s="216"/>
      <c r="W50" s="216"/>
      <c r="X50" s="216"/>
    </row>
    <row r="51" spans="1:24">
      <c r="A51" s="215"/>
      <c r="B51" s="219"/>
      <c r="C51" s="216"/>
      <c r="D51" s="216"/>
      <c r="E51" s="216"/>
      <c r="F51" s="216"/>
      <c r="G51" s="216"/>
      <c r="H51" s="216"/>
      <c r="I51" s="216"/>
      <c r="J51" s="217"/>
      <c r="K51" s="218"/>
      <c r="L51" s="218"/>
      <c r="M51" s="218"/>
      <c r="N51" s="218"/>
      <c r="O51" s="216"/>
      <c r="P51" s="216"/>
      <c r="Q51" s="216"/>
      <c r="R51" s="216"/>
      <c r="S51" s="216"/>
      <c r="T51" s="216"/>
      <c r="U51" s="216"/>
      <c r="V51" s="216"/>
      <c r="W51" s="216"/>
      <c r="X51" s="216"/>
    </row>
    <row r="52" spans="1:24">
      <c r="A52" s="215"/>
      <c r="B52" s="219"/>
      <c r="C52" s="216"/>
      <c r="D52" s="216"/>
      <c r="E52" s="216"/>
      <c r="F52" s="216"/>
      <c r="G52" s="216"/>
      <c r="H52" s="216"/>
      <c r="I52" s="216"/>
      <c r="J52" s="217"/>
      <c r="K52" s="218"/>
      <c r="L52" s="218"/>
      <c r="M52" s="218"/>
      <c r="N52" s="218"/>
      <c r="O52" s="216"/>
      <c r="P52" s="216"/>
      <c r="Q52" s="216"/>
      <c r="R52" s="216"/>
      <c r="S52" s="216"/>
      <c r="T52" s="216"/>
      <c r="U52" s="216"/>
      <c r="V52" s="216"/>
      <c r="W52" s="216"/>
      <c r="X52" s="216"/>
    </row>
    <row r="53" spans="1:24">
      <c r="A53" s="215"/>
      <c r="B53" s="219"/>
      <c r="C53" s="216"/>
      <c r="D53" s="216"/>
      <c r="E53" s="216"/>
      <c r="F53" s="216"/>
      <c r="G53" s="216"/>
      <c r="H53" s="216"/>
      <c r="I53" s="216"/>
      <c r="J53" s="217"/>
      <c r="K53" s="218"/>
      <c r="L53" s="218"/>
      <c r="M53" s="218"/>
      <c r="N53" s="218"/>
      <c r="O53" s="216"/>
      <c r="P53" s="216"/>
      <c r="Q53" s="216"/>
      <c r="R53" s="216"/>
      <c r="S53" s="216"/>
      <c r="T53" s="216"/>
      <c r="U53" s="216"/>
      <c r="V53" s="216"/>
      <c r="W53" s="216"/>
      <c r="X53" s="216"/>
    </row>
    <row r="54" spans="1:24">
      <c r="A54" s="215"/>
      <c r="B54" s="219"/>
      <c r="C54" s="216"/>
      <c r="D54" s="216"/>
      <c r="E54" s="216"/>
      <c r="F54" s="216"/>
      <c r="G54" s="216"/>
      <c r="H54" s="216"/>
      <c r="I54" s="216"/>
      <c r="J54" s="217"/>
      <c r="K54" s="218"/>
      <c r="L54" s="218"/>
      <c r="M54" s="218"/>
      <c r="N54" s="218"/>
      <c r="O54" s="216"/>
      <c r="P54" s="216"/>
      <c r="Q54" s="216"/>
      <c r="R54" s="216"/>
      <c r="S54" s="216"/>
      <c r="T54" s="216"/>
      <c r="U54" s="216"/>
      <c r="V54" s="216"/>
      <c r="W54" s="216"/>
      <c r="X54" s="216"/>
    </row>
    <row r="55" spans="1:24">
      <c r="A55" s="215"/>
      <c r="B55" s="219"/>
      <c r="C55" s="216"/>
      <c r="D55" s="216"/>
      <c r="E55" s="216"/>
      <c r="F55" s="216"/>
      <c r="G55" s="216"/>
      <c r="H55" s="216"/>
      <c r="I55" s="216"/>
      <c r="J55" s="217"/>
      <c r="K55" s="218"/>
      <c r="L55" s="218"/>
      <c r="M55" s="218"/>
      <c r="N55" s="218"/>
      <c r="O55" s="216"/>
      <c r="P55" s="216"/>
      <c r="Q55" s="216"/>
      <c r="R55" s="216"/>
      <c r="S55" s="216"/>
      <c r="T55" s="216"/>
      <c r="U55" s="216"/>
      <c r="V55" s="216"/>
      <c r="W55" s="216"/>
      <c r="X55" s="216"/>
    </row>
    <row r="56" spans="1:24">
      <c r="A56" s="215"/>
      <c r="B56" s="219"/>
      <c r="C56" s="216"/>
      <c r="D56" s="216"/>
      <c r="E56" s="216"/>
      <c r="F56" s="216"/>
      <c r="G56" s="216"/>
      <c r="H56" s="216"/>
      <c r="I56" s="216"/>
      <c r="J56" s="217"/>
      <c r="K56" s="218"/>
      <c r="L56" s="218"/>
      <c r="M56" s="218"/>
      <c r="N56" s="218"/>
      <c r="O56" s="216"/>
      <c r="P56" s="216"/>
      <c r="Q56" s="216"/>
      <c r="R56" s="216"/>
      <c r="S56" s="216"/>
      <c r="T56" s="216"/>
      <c r="U56" s="216"/>
      <c r="V56" s="216"/>
      <c r="W56" s="216"/>
      <c r="X56" s="216"/>
    </row>
    <row r="57" spans="1:24">
      <c r="A57" s="215"/>
      <c r="B57" s="219"/>
      <c r="C57" s="216"/>
      <c r="D57" s="216"/>
      <c r="E57" s="216"/>
      <c r="F57" s="216"/>
      <c r="G57" s="216"/>
      <c r="H57" s="216"/>
      <c r="I57" s="216"/>
      <c r="J57" s="217"/>
      <c r="K57" s="218"/>
      <c r="L57" s="218"/>
      <c r="M57" s="218"/>
      <c r="N57" s="218"/>
      <c r="O57" s="216"/>
      <c r="P57" s="216"/>
      <c r="Q57" s="216"/>
      <c r="R57" s="216"/>
      <c r="S57" s="216"/>
      <c r="T57" s="216"/>
      <c r="U57" s="216"/>
      <c r="V57" s="216"/>
      <c r="W57" s="216"/>
      <c r="X57" s="216"/>
    </row>
    <row r="58" spans="1:24">
      <c r="A58" s="215"/>
      <c r="B58" s="219"/>
      <c r="C58" s="216"/>
      <c r="D58" s="216"/>
      <c r="E58" s="216"/>
      <c r="F58" s="216"/>
      <c r="G58" s="216"/>
      <c r="H58" s="216"/>
      <c r="I58" s="216"/>
      <c r="J58" s="217"/>
      <c r="K58" s="218"/>
      <c r="L58" s="218"/>
      <c r="M58" s="218"/>
      <c r="N58" s="218"/>
      <c r="O58" s="216"/>
      <c r="P58" s="216"/>
      <c r="Q58" s="216"/>
      <c r="R58" s="216"/>
      <c r="S58" s="216"/>
      <c r="T58" s="216"/>
      <c r="U58" s="216"/>
      <c r="V58" s="216"/>
      <c r="W58" s="216"/>
      <c r="X58" s="216"/>
    </row>
    <row r="59" spans="1:24">
      <c r="A59" s="215"/>
      <c r="B59" s="219"/>
      <c r="C59" s="216"/>
      <c r="D59" s="216"/>
      <c r="E59" s="216"/>
      <c r="F59" s="216"/>
      <c r="G59" s="216"/>
      <c r="H59" s="216"/>
      <c r="I59" s="216"/>
      <c r="J59" s="217"/>
      <c r="K59" s="218"/>
      <c r="L59" s="218"/>
      <c r="M59" s="218"/>
      <c r="N59" s="218"/>
      <c r="O59" s="216"/>
      <c r="P59" s="216"/>
      <c r="Q59" s="216"/>
      <c r="R59" s="216"/>
      <c r="S59" s="216"/>
      <c r="T59" s="216"/>
      <c r="U59" s="216"/>
      <c r="V59" s="216"/>
      <c r="W59" s="216"/>
      <c r="X59" s="216"/>
    </row>
    <row r="60" spans="1:24">
      <c r="A60" s="215"/>
      <c r="B60" s="219"/>
      <c r="C60" s="216"/>
      <c r="D60" s="216"/>
      <c r="E60" s="216"/>
      <c r="F60" s="216"/>
      <c r="G60" s="216"/>
      <c r="H60" s="216"/>
      <c r="I60" s="216"/>
      <c r="J60" s="217"/>
      <c r="K60" s="218"/>
      <c r="L60" s="218"/>
      <c r="M60" s="218"/>
      <c r="N60" s="218"/>
      <c r="O60" s="216"/>
      <c r="P60" s="216"/>
      <c r="Q60" s="216"/>
      <c r="R60" s="216"/>
      <c r="S60" s="216"/>
      <c r="T60" s="216"/>
      <c r="U60" s="216"/>
      <c r="V60" s="216"/>
      <c r="W60" s="216"/>
      <c r="X60" s="216"/>
    </row>
    <row r="61" spans="1:24">
      <c r="A61" s="215"/>
      <c r="B61" s="219"/>
      <c r="C61" s="216"/>
      <c r="D61" s="216"/>
      <c r="E61" s="216"/>
      <c r="F61" s="216"/>
      <c r="G61" s="216"/>
      <c r="H61" s="216"/>
      <c r="I61" s="216"/>
      <c r="J61" s="217"/>
      <c r="K61" s="218"/>
      <c r="L61" s="218"/>
      <c r="M61" s="218"/>
      <c r="N61" s="218"/>
      <c r="O61" s="216"/>
      <c r="P61" s="216"/>
      <c r="Q61" s="216"/>
      <c r="R61" s="216"/>
      <c r="S61" s="216"/>
      <c r="T61" s="216"/>
      <c r="U61" s="216"/>
      <c r="V61" s="216"/>
      <c r="W61" s="216"/>
      <c r="X61" s="216"/>
    </row>
    <row r="62" spans="1:24">
      <c r="A62" s="215"/>
      <c r="B62" s="219"/>
      <c r="C62" s="216"/>
      <c r="D62" s="216"/>
      <c r="E62" s="216"/>
      <c r="F62" s="216"/>
      <c r="G62" s="216"/>
      <c r="H62" s="216"/>
      <c r="I62" s="216"/>
      <c r="J62" s="217"/>
      <c r="K62" s="218"/>
      <c r="L62" s="218"/>
      <c r="M62" s="218"/>
      <c r="N62" s="218"/>
      <c r="O62" s="216"/>
      <c r="P62" s="216"/>
      <c r="Q62" s="216"/>
      <c r="R62" s="216"/>
      <c r="S62" s="216"/>
      <c r="T62" s="216"/>
      <c r="U62" s="216"/>
      <c r="V62" s="216"/>
      <c r="W62" s="216"/>
      <c r="X62" s="216"/>
    </row>
    <row r="63" spans="1:24">
      <c r="A63" s="215"/>
      <c r="B63" s="219"/>
      <c r="C63" s="216"/>
      <c r="D63" s="216"/>
      <c r="E63" s="216"/>
      <c r="F63" s="216"/>
      <c r="G63" s="216"/>
      <c r="H63" s="216"/>
      <c r="I63" s="216"/>
      <c r="J63" s="217"/>
      <c r="K63" s="218"/>
      <c r="L63" s="218"/>
      <c r="M63" s="218"/>
      <c r="N63" s="218"/>
      <c r="O63" s="216"/>
      <c r="P63" s="216"/>
      <c r="Q63" s="216"/>
      <c r="R63" s="216"/>
      <c r="S63" s="216"/>
      <c r="T63" s="216"/>
      <c r="U63" s="216"/>
      <c r="V63" s="216"/>
      <c r="W63" s="216"/>
      <c r="X63" s="216"/>
    </row>
    <row r="64" spans="1:24">
      <c r="A64" s="215"/>
      <c r="B64" s="219"/>
      <c r="C64" s="216"/>
      <c r="D64" s="216"/>
      <c r="E64" s="216"/>
      <c r="F64" s="216"/>
      <c r="G64" s="216"/>
      <c r="H64" s="216"/>
      <c r="I64" s="216"/>
      <c r="J64" s="217"/>
      <c r="K64" s="218"/>
      <c r="L64" s="218"/>
      <c r="M64" s="218"/>
      <c r="N64" s="218"/>
      <c r="O64" s="216"/>
      <c r="P64" s="216"/>
      <c r="Q64" s="216"/>
      <c r="R64" s="216"/>
      <c r="S64" s="216"/>
      <c r="T64" s="216"/>
      <c r="U64" s="216"/>
      <c r="V64" s="216"/>
      <c r="W64" s="216"/>
      <c r="X64" s="216"/>
    </row>
    <row r="65" spans="1:24">
      <c r="A65" s="215"/>
      <c r="B65" s="219"/>
      <c r="C65" s="216"/>
      <c r="D65" s="216"/>
      <c r="E65" s="216"/>
      <c r="F65" s="216"/>
      <c r="G65" s="216"/>
      <c r="H65" s="216"/>
      <c r="I65" s="216"/>
      <c r="J65" s="217"/>
      <c r="K65" s="218"/>
      <c r="L65" s="218"/>
      <c r="M65" s="218"/>
      <c r="N65" s="218"/>
      <c r="O65" s="216"/>
      <c r="P65" s="216"/>
      <c r="Q65" s="216"/>
      <c r="R65" s="216"/>
      <c r="S65" s="216"/>
      <c r="T65" s="216"/>
      <c r="U65" s="216"/>
      <c r="V65" s="216"/>
      <c r="W65" s="216"/>
      <c r="X65" s="216"/>
    </row>
    <row r="66" spans="1:24">
      <c r="A66" s="215"/>
      <c r="B66" s="219"/>
      <c r="C66" s="216"/>
      <c r="D66" s="216"/>
      <c r="E66" s="216"/>
      <c r="F66" s="216"/>
      <c r="G66" s="216"/>
      <c r="H66" s="216"/>
      <c r="I66" s="216"/>
      <c r="J66" s="217"/>
      <c r="K66" s="218"/>
      <c r="L66" s="218"/>
      <c r="M66" s="218"/>
      <c r="N66" s="218"/>
      <c r="O66" s="216"/>
      <c r="P66" s="216"/>
      <c r="Q66" s="216"/>
      <c r="R66" s="216"/>
      <c r="S66" s="216"/>
      <c r="T66" s="216"/>
      <c r="U66" s="216"/>
      <c r="V66" s="216"/>
      <c r="W66" s="216"/>
      <c r="X66" s="216"/>
    </row>
    <row r="67" spans="1:24">
      <c r="A67" s="215"/>
      <c r="B67" s="219"/>
      <c r="C67" s="216"/>
      <c r="D67" s="216"/>
      <c r="E67" s="216"/>
      <c r="F67" s="216"/>
      <c r="G67" s="216"/>
      <c r="H67" s="216"/>
      <c r="I67" s="216"/>
      <c r="J67" s="217"/>
      <c r="K67" s="218"/>
      <c r="L67" s="218"/>
      <c r="M67" s="218"/>
      <c r="N67" s="218"/>
      <c r="O67" s="216"/>
      <c r="P67" s="216"/>
      <c r="Q67" s="216"/>
      <c r="R67" s="216"/>
      <c r="S67" s="216"/>
      <c r="T67" s="216"/>
      <c r="U67" s="216"/>
      <c r="V67" s="216"/>
      <c r="W67" s="216"/>
      <c r="X67" s="216"/>
    </row>
    <row r="68" spans="1:24">
      <c r="A68" s="215"/>
      <c r="B68" s="219"/>
      <c r="C68" s="216"/>
      <c r="D68" s="216"/>
      <c r="E68" s="216"/>
      <c r="F68" s="216"/>
      <c r="G68" s="216"/>
      <c r="H68" s="216"/>
      <c r="I68" s="216"/>
      <c r="J68" s="217"/>
      <c r="K68" s="218"/>
      <c r="L68" s="218"/>
      <c r="M68" s="218"/>
      <c r="N68" s="218"/>
      <c r="O68" s="216"/>
      <c r="P68" s="216"/>
      <c r="Q68" s="216"/>
      <c r="R68" s="216"/>
      <c r="S68" s="216"/>
      <c r="T68" s="216"/>
      <c r="U68" s="216"/>
      <c r="V68" s="216"/>
      <c r="W68" s="216"/>
      <c r="X68" s="216"/>
    </row>
    <row r="69" spans="1:24">
      <c r="A69" s="215"/>
      <c r="B69" s="219"/>
      <c r="C69" s="216"/>
      <c r="D69" s="216"/>
      <c r="E69" s="216"/>
      <c r="F69" s="216"/>
      <c r="G69" s="216"/>
      <c r="H69" s="216"/>
      <c r="I69" s="216"/>
      <c r="J69" s="217"/>
      <c r="K69" s="218"/>
      <c r="L69" s="218"/>
      <c r="M69" s="218"/>
      <c r="N69" s="218"/>
      <c r="O69" s="216"/>
      <c r="P69" s="216"/>
      <c r="Q69" s="216"/>
      <c r="R69" s="216"/>
      <c r="S69" s="216"/>
      <c r="T69" s="216"/>
      <c r="U69" s="216"/>
      <c r="V69" s="216"/>
      <c r="W69" s="216"/>
      <c r="X69" s="216"/>
    </row>
    <row r="70" spans="1:24">
      <c r="A70" s="215"/>
      <c r="B70" s="219"/>
      <c r="C70" s="216"/>
      <c r="D70" s="216"/>
      <c r="E70" s="216"/>
      <c r="F70" s="216"/>
      <c r="G70" s="216"/>
      <c r="H70" s="216"/>
      <c r="I70" s="216"/>
      <c r="J70" s="217"/>
      <c r="K70" s="218"/>
      <c r="L70" s="218"/>
      <c r="M70" s="218"/>
      <c r="N70" s="218"/>
      <c r="O70" s="216"/>
      <c r="P70" s="216"/>
      <c r="Q70" s="216"/>
      <c r="R70" s="216"/>
      <c r="S70" s="216"/>
      <c r="T70" s="216"/>
      <c r="U70" s="216"/>
      <c r="V70" s="216"/>
      <c r="W70" s="216"/>
      <c r="X70" s="216"/>
    </row>
    <row r="71" spans="1:24">
      <c r="A71" s="215"/>
      <c r="B71" s="219"/>
      <c r="C71" s="216"/>
      <c r="D71" s="216"/>
      <c r="E71" s="216"/>
      <c r="F71" s="216"/>
      <c r="G71" s="216"/>
      <c r="H71" s="216"/>
      <c r="I71" s="216"/>
      <c r="J71" s="217"/>
      <c r="K71" s="218"/>
      <c r="L71" s="218"/>
      <c r="M71" s="218"/>
      <c r="N71" s="218"/>
      <c r="O71" s="216"/>
      <c r="P71" s="216"/>
      <c r="Q71" s="216"/>
      <c r="R71" s="216"/>
      <c r="S71" s="216"/>
      <c r="T71" s="216"/>
      <c r="U71" s="216"/>
      <c r="V71" s="216"/>
      <c r="W71" s="216"/>
      <c r="X71" s="216"/>
    </row>
    <row r="72" spans="1:24">
      <c r="A72" s="215"/>
      <c r="B72" s="219"/>
      <c r="C72" s="216"/>
      <c r="D72" s="216"/>
      <c r="E72" s="216"/>
      <c r="F72" s="216"/>
      <c r="G72" s="216"/>
      <c r="H72" s="216"/>
      <c r="I72" s="216"/>
      <c r="J72" s="217"/>
      <c r="K72" s="218"/>
      <c r="L72" s="218"/>
      <c r="M72" s="218"/>
      <c r="N72" s="218"/>
      <c r="O72" s="216"/>
      <c r="P72" s="216"/>
      <c r="Q72" s="216"/>
      <c r="R72" s="216"/>
      <c r="S72" s="216"/>
      <c r="T72" s="216"/>
      <c r="U72" s="216"/>
      <c r="V72" s="216"/>
      <c r="W72" s="216"/>
      <c r="X72" s="216"/>
    </row>
    <row r="73" spans="1:24">
      <c r="A73" s="215"/>
      <c r="B73" s="219"/>
      <c r="C73" s="216"/>
      <c r="D73" s="216"/>
      <c r="E73" s="216"/>
      <c r="F73" s="216"/>
      <c r="G73" s="216"/>
      <c r="H73" s="216"/>
      <c r="I73" s="216"/>
      <c r="J73" s="217"/>
      <c r="K73" s="218"/>
      <c r="L73" s="218"/>
      <c r="M73" s="218"/>
      <c r="N73" s="218"/>
      <c r="O73" s="216"/>
      <c r="P73" s="216"/>
      <c r="Q73" s="216"/>
      <c r="R73" s="216"/>
      <c r="S73" s="216"/>
      <c r="T73" s="216"/>
      <c r="U73" s="216"/>
      <c r="V73" s="216"/>
      <c r="W73" s="216"/>
      <c r="X73" s="216"/>
    </row>
    <row r="74" spans="1:24">
      <c r="A74" s="215"/>
      <c r="B74" s="219"/>
      <c r="C74" s="216"/>
      <c r="D74" s="216"/>
      <c r="E74" s="216"/>
      <c r="F74" s="216"/>
      <c r="G74" s="216"/>
      <c r="H74" s="216"/>
      <c r="I74" s="216"/>
      <c r="J74" s="217"/>
      <c r="K74" s="218"/>
      <c r="L74" s="218"/>
      <c r="M74" s="218"/>
      <c r="N74" s="218"/>
      <c r="O74" s="216"/>
      <c r="P74" s="216"/>
      <c r="Q74" s="216"/>
      <c r="R74" s="216"/>
      <c r="S74" s="216"/>
      <c r="T74" s="216"/>
      <c r="U74" s="216"/>
      <c r="V74" s="216"/>
      <c r="W74" s="216"/>
      <c r="X74" s="216"/>
    </row>
    <row r="75" spans="1:24">
      <c r="A75" s="215"/>
      <c r="B75" s="219"/>
      <c r="C75" s="216"/>
      <c r="D75" s="216"/>
      <c r="E75" s="216"/>
      <c r="F75" s="216"/>
      <c r="G75" s="216"/>
      <c r="H75" s="216"/>
      <c r="I75" s="216"/>
      <c r="J75" s="217"/>
      <c r="K75" s="218"/>
      <c r="L75" s="218"/>
      <c r="M75" s="218"/>
      <c r="N75" s="218"/>
      <c r="O75" s="216"/>
      <c r="P75" s="216"/>
      <c r="Q75" s="216"/>
      <c r="R75" s="216"/>
      <c r="S75" s="216"/>
      <c r="T75" s="216"/>
      <c r="U75" s="216"/>
      <c r="V75" s="216"/>
      <c r="W75" s="216"/>
      <c r="X75" s="216"/>
    </row>
    <row r="76" spans="1:24">
      <c r="A76" s="215"/>
      <c r="B76" s="219"/>
      <c r="C76" s="216"/>
      <c r="D76" s="216"/>
      <c r="E76" s="216"/>
      <c r="F76" s="216"/>
      <c r="G76" s="216"/>
      <c r="H76" s="216"/>
      <c r="I76" s="216"/>
      <c r="J76" s="217"/>
      <c r="K76" s="218"/>
      <c r="L76" s="218"/>
      <c r="M76" s="218"/>
      <c r="N76" s="218"/>
      <c r="O76" s="216"/>
      <c r="P76" s="216"/>
      <c r="Q76" s="216"/>
      <c r="R76" s="216"/>
      <c r="S76" s="216"/>
      <c r="T76" s="216"/>
      <c r="U76" s="216"/>
      <c r="V76" s="216"/>
      <c r="W76" s="216"/>
      <c r="X76" s="216"/>
    </row>
    <row r="77" spans="1:24">
      <c r="A77" s="215"/>
      <c r="B77" s="219"/>
      <c r="C77" s="216"/>
      <c r="D77" s="216"/>
      <c r="E77" s="216"/>
      <c r="F77" s="216"/>
      <c r="G77" s="216"/>
      <c r="H77" s="216"/>
      <c r="I77" s="216"/>
      <c r="J77" s="217"/>
      <c r="K77" s="218"/>
      <c r="L77" s="218"/>
      <c r="M77" s="218"/>
      <c r="N77" s="218"/>
      <c r="O77" s="216"/>
      <c r="P77" s="216"/>
      <c r="Q77" s="216"/>
      <c r="R77" s="216"/>
      <c r="S77" s="216"/>
      <c r="T77" s="216"/>
      <c r="U77" s="216"/>
      <c r="V77" s="216"/>
      <c r="W77" s="216"/>
      <c r="X77" s="216"/>
    </row>
    <row r="78" spans="1:24">
      <c r="A78" s="215"/>
      <c r="B78" s="219"/>
      <c r="C78" s="216"/>
      <c r="D78" s="216"/>
      <c r="E78" s="216"/>
      <c r="F78" s="216"/>
      <c r="G78" s="216"/>
      <c r="H78" s="216"/>
      <c r="I78" s="216"/>
      <c r="J78" s="217"/>
      <c r="K78" s="218"/>
      <c r="L78" s="218"/>
      <c r="M78" s="218"/>
      <c r="N78" s="218"/>
      <c r="O78" s="216"/>
      <c r="P78" s="216"/>
      <c r="Q78" s="216"/>
      <c r="R78" s="216"/>
      <c r="S78" s="216"/>
      <c r="T78" s="216"/>
      <c r="U78" s="216"/>
      <c r="V78" s="216"/>
      <c r="W78" s="216"/>
      <c r="X78" s="216"/>
    </row>
    <row r="79" spans="1:24">
      <c r="A79" s="215"/>
      <c r="B79" s="215"/>
      <c r="C79" s="219"/>
      <c r="D79" s="215"/>
      <c r="E79" s="215"/>
      <c r="F79" s="215"/>
      <c r="G79" s="215"/>
      <c r="H79" s="215"/>
      <c r="I79" s="215"/>
      <c r="J79" s="215"/>
      <c r="K79" s="215"/>
      <c r="L79" s="215"/>
      <c r="M79" s="215"/>
      <c r="N79" s="215"/>
      <c r="O79" s="215"/>
      <c r="P79" s="215"/>
      <c r="Q79" s="215"/>
      <c r="R79" s="215"/>
      <c r="S79" s="215"/>
      <c r="T79" s="215"/>
      <c r="U79" s="215"/>
      <c r="V79" s="215"/>
      <c r="W79" s="215"/>
      <c r="X79" s="215"/>
    </row>
    <row r="80" spans="1:24">
      <c r="A80" s="296"/>
      <c r="B80" s="296"/>
      <c r="C80" s="296"/>
      <c r="D80" s="296"/>
      <c r="E80" s="296"/>
      <c r="F80" s="296"/>
      <c r="G80" s="296"/>
      <c r="H80" s="296"/>
      <c r="I80" s="296"/>
      <c r="J80" s="296"/>
      <c r="K80" s="296"/>
      <c r="L80" s="296"/>
      <c r="M80" s="296"/>
      <c r="N80" s="296"/>
      <c r="O80" s="296"/>
      <c r="P80" s="296"/>
      <c r="Q80" s="296"/>
      <c r="R80" s="296"/>
      <c r="S80" s="296"/>
      <c r="T80" s="296"/>
      <c r="U80" s="296"/>
      <c r="V80" s="296"/>
      <c r="W80" s="296"/>
      <c r="X80" s="296"/>
    </row>
    <row r="81" spans="1:24">
      <c r="A81" s="215"/>
      <c r="B81" s="215"/>
      <c r="C81" s="215"/>
      <c r="D81" s="215"/>
      <c r="E81" s="215"/>
      <c r="F81" s="215"/>
      <c r="G81" s="215"/>
      <c r="H81" s="215"/>
      <c r="I81" s="215"/>
      <c r="J81" s="215"/>
      <c r="K81" s="215"/>
      <c r="L81" s="215"/>
      <c r="M81" s="215"/>
      <c r="N81" s="215"/>
      <c r="O81" s="215"/>
      <c r="P81" s="215"/>
      <c r="Q81" s="215"/>
      <c r="R81" s="215"/>
      <c r="S81" s="215"/>
      <c r="T81" s="215"/>
      <c r="U81" s="215"/>
      <c r="V81" s="215"/>
      <c r="W81" s="215"/>
      <c r="X81" s="215"/>
    </row>
  </sheetData>
  <mergeCells count="16">
    <mergeCell ref="A80:X80"/>
    <mergeCell ref="Q11:X11"/>
    <mergeCell ref="A15:X15"/>
    <mergeCell ref="A16:X16"/>
    <mergeCell ref="B18:X18"/>
    <mergeCell ref="B20:N20"/>
    <mergeCell ref="A1:X1"/>
    <mergeCell ref="A3:X3"/>
    <mergeCell ref="Q9:X9"/>
    <mergeCell ref="B21:X23"/>
    <mergeCell ref="B24:O24"/>
    <mergeCell ref="Q10:X10"/>
    <mergeCell ref="S4:X4"/>
    <mergeCell ref="N11:P11"/>
    <mergeCell ref="N10:P10"/>
    <mergeCell ref="N9:P9"/>
  </mergeCells>
  <phoneticPr fontId="1"/>
  <dataValidations xWindow="686" yWindow="496" count="3">
    <dataValidation allowBlank="1" showInputMessage="1" showErrorMessage="1" promptTitle="代表者名の入力" prompt="法人代表者の職名及び氏名を入力してください。" sqref="Q12:Q13" xr:uid="{0C23715C-18B2-4880-8B1E-D159D1B26E3F}"/>
    <dataValidation allowBlank="1" showErrorMessage="1" promptTitle="所在地の入力" prompt="法人所在地を記載してください。" sqref="Q9:X9" xr:uid="{4F3D04DD-14BF-437B-96D3-B87D9C257815}"/>
    <dataValidation allowBlank="1" showErrorMessage="1" promptTitle="代表者名の入力" prompt="法人代表者の職名及び氏名を入力してください。" sqref="Q10:X11" xr:uid="{AFEEEE07-6E7D-4C27-9235-678F381AA392}"/>
  </dataValidations>
  <pageMargins left="0.7" right="0.7" top="0.75" bottom="0.75" header="0.3" footer="0.3"/>
  <pageSetup paperSize="9" scale="73"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F9C14-97D6-433B-BCCC-292B0622F957}">
  <sheetPr codeName="Sheet10">
    <tabColor rgb="FFFFFF00"/>
    <pageSetUpPr fitToPage="1"/>
  </sheetPr>
  <dimension ref="A1:X83"/>
  <sheetViews>
    <sheetView view="pageBreakPreview" topLeftCell="A2" zoomScaleNormal="100" zoomScaleSheetLayoutView="100" workbookViewId="0">
      <selection activeCell="M11" sqref="M11"/>
    </sheetView>
  </sheetViews>
  <sheetFormatPr defaultRowHeight="18"/>
  <cols>
    <col min="1" max="24" width="4.58203125" customWidth="1"/>
  </cols>
  <sheetData>
    <row r="1" spans="1:24" ht="22.5">
      <c r="A1" s="304" t="s">
        <v>364</v>
      </c>
      <c r="B1" s="305"/>
      <c r="C1" s="305"/>
      <c r="D1" s="305"/>
      <c r="E1" s="305"/>
      <c r="F1" s="305"/>
      <c r="G1" s="305"/>
      <c r="H1" s="305"/>
      <c r="I1" s="305"/>
      <c r="J1" s="305"/>
      <c r="K1" s="305"/>
      <c r="L1" s="305"/>
      <c r="M1" s="305"/>
      <c r="N1" s="305"/>
      <c r="O1" s="305"/>
      <c r="P1" s="305"/>
      <c r="Q1" s="305"/>
      <c r="R1" s="305"/>
      <c r="S1" s="305"/>
      <c r="T1" s="305"/>
      <c r="U1" s="305"/>
      <c r="V1" s="305"/>
      <c r="W1" s="305"/>
      <c r="X1" s="305"/>
    </row>
    <row r="2" spans="1:24" ht="22.5">
      <c r="A2" s="200"/>
      <c r="B2" s="45"/>
      <c r="C2" s="45"/>
      <c r="D2" s="45"/>
      <c r="E2" s="45"/>
      <c r="F2" s="45"/>
      <c r="G2" s="45"/>
      <c r="H2" s="45"/>
      <c r="I2" s="45"/>
      <c r="J2" s="45"/>
      <c r="K2" s="45"/>
      <c r="L2" s="45"/>
      <c r="M2" s="45"/>
      <c r="N2" s="45"/>
      <c r="O2" s="45"/>
      <c r="P2" s="45"/>
      <c r="Q2" s="45"/>
      <c r="R2" s="45"/>
      <c r="S2" s="45"/>
      <c r="T2" s="45"/>
      <c r="U2" s="45"/>
      <c r="V2" s="45"/>
      <c r="W2" s="45"/>
      <c r="X2" s="45"/>
    </row>
    <row r="3" spans="1:24">
      <c r="A3" s="553" t="s">
        <v>365</v>
      </c>
      <c r="B3" s="553"/>
      <c r="C3" s="553"/>
      <c r="D3" s="553"/>
      <c r="E3" s="553"/>
      <c r="F3" s="553"/>
      <c r="G3" s="553"/>
      <c r="H3" s="553"/>
      <c r="I3" s="553"/>
      <c r="J3" s="553"/>
      <c r="K3" s="553"/>
      <c r="L3" s="553"/>
      <c r="M3" s="553"/>
      <c r="N3" s="553"/>
      <c r="O3" s="553"/>
      <c r="P3" s="553"/>
      <c r="Q3" s="553"/>
      <c r="R3" s="553"/>
      <c r="S3" s="553"/>
      <c r="T3" s="553"/>
      <c r="U3" s="553"/>
      <c r="V3" s="553"/>
      <c r="W3" s="553"/>
      <c r="X3" s="553"/>
    </row>
    <row r="4" spans="1:24" ht="24" customHeight="1">
      <c r="A4" s="200"/>
      <c r="B4" s="200"/>
      <c r="C4" s="200"/>
      <c r="D4" s="200"/>
      <c r="E4" s="200"/>
      <c r="F4" s="200"/>
      <c r="G4" s="200"/>
      <c r="H4" s="200"/>
      <c r="I4" s="200"/>
      <c r="J4" s="200"/>
      <c r="K4" s="200"/>
      <c r="L4" s="200"/>
      <c r="M4" s="200"/>
      <c r="N4" s="200"/>
      <c r="O4" s="200"/>
      <c r="P4" s="200"/>
      <c r="Q4" s="200"/>
      <c r="R4" s="202"/>
      <c r="S4" s="202"/>
      <c r="T4" s="307" t="str">
        <f>IF('経費所要額調書（合計）'!D9="","",'経費所要額調書（合計）'!D9)</f>
        <v/>
      </c>
      <c r="U4" s="307"/>
      <c r="V4" s="307"/>
      <c r="W4" s="307"/>
      <c r="X4" s="307"/>
    </row>
    <row r="5" spans="1:24">
      <c r="A5" s="200"/>
      <c r="B5" s="200"/>
      <c r="C5" s="200"/>
      <c r="D5" s="200"/>
      <c r="E5" s="200"/>
      <c r="F5" s="200"/>
      <c r="G5" s="200"/>
      <c r="H5" s="200"/>
      <c r="I5" s="200"/>
      <c r="J5" s="200"/>
      <c r="K5" s="200"/>
      <c r="L5" s="200"/>
      <c r="M5" s="200"/>
      <c r="N5" s="200"/>
      <c r="O5" s="200"/>
      <c r="P5" s="200"/>
      <c r="Q5" s="200"/>
      <c r="R5" s="200"/>
      <c r="S5" s="200"/>
      <c r="T5" s="200"/>
      <c r="U5" s="200"/>
      <c r="V5" s="200"/>
      <c r="W5" s="200"/>
      <c r="X5" s="200"/>
    </row>
    <row r="6" spans="1:24">
      <c r="A6" s="200"/>
      <c r="B6" s="200" t="s">
        <v>50</v>
      </c>
      <c r="C6" s="200"/>
      <c r="D6" s="200"/>
      <c r="E6" s="200"/>
      <c r="F6" s="200"/>
      <c r="G6" s="200"/>
      <c r="H6" s="200"/>
      <c r="I6" s="200"/>
      <c r="J6" s="200"/>
      <c r="K6" s="200"/>
      <c r="L6" s="200"/>
      <c r="M6" s="200"/>
      <c r="N6" s="200"/>
      <c r="O6" s="200"/>
      <c r="P6" s="200"/>
      <c r="Q6" s="200"/>
      <c r="R6" s="200"/>
      <c r="S6" s="200"/>
      <c r="T6" s="200"/>
      <c r="U6" s="200"/>
      <c r="V6" s="200"/>
      <c r="W6" s="200"/>
      <c r="X6" s="200"/>
    </row>
    <row r="7" spans="1:24">
      <c r="A7" s="200"/>
      <c r="B7" s="200"/>
      <c r="C7" s="200"/>
      <c r="D7" s="200"/>
      <c r="E7" s="200"/>
      <c r="F7" s="200"/>
      <c r="G7" s="200"/>
      <c r="H7" s="200"/>
      <c r="I7" s="200"/>
      <c r="J7" s="200"/>
      <c r="K7" s="200"/>
      <c r="L7" s="200"/>
      <c r="M7" s="200"/>
      <c r="N7" s="200"/>
      <c r="O7" s="200"/>
      <c r="P7" s="200"/>
      <c r="Q7" s="200"/>
      <c r="R7" s="200"/>
      <c r="S7" s="200"/>
      <c r="T7" s="200"/>
      <c r="U7" s="200"/>
      <c r="V7" s="200"/>
      <c r="W7" s="200"/>
      <c r="X7" s="200"/>
    </row>
    <row r="8" spans="1:24">
      <c r="A8" s="200"/>
      <c r="B8" s="200"/>
      <c r="C8" s="200"/>
      <c r="D8" s="200"/>
      <c r="E8" s="200"/>
      <c r="F8" s="200"/>
      <c r="G8" s="200"/>
      <c r="H8" s="200"/>
      <c r="I8" s="200"/>
      <c r="J8" s="200"/>
      <c r="K8" s="200"/>
      <c r="L8" s="200"/>
      <c r="M8" s="200"/>
      <c r="N8" s="200"/>
      <c r="O8" s="200"/>
      <c r="P8" s="200"/>
      <c r="Q8" s="200"/>
      <c r="R8" s="200"/>
      <c r="S8" s="200"/>
      <c r="T8" s="200"/>
      <c r="U8" s="200"/>
      <c r="V8" s="200"/>
      <c r="W8" s="200"/>
      <c r="X8" s="200"/>
    </row>
    <row r="9" spans="1:24" ht="24" customHeight="1">
      <c r="A9" s="200"/>
      <c r="B9" s="200"/>
      <c r="C9" s="200"/>
      <c r="D9" s="200"/>
      <c r="E9" s="200"/>
      <c r="F9" s="200"/>
      <c r="G9" s="200"/>
      <c r="H9" s="200"/>
      <c r="I9" s="200"/>
      <c r="J9" s="200"/>
      <c r="K9" s="200"/>
      <c r="L9" s="200"/>
      <c r="M9" s="200"/>
      <c r="N9" s="299" t="s">
        <v>51</v>
      </c>
      <c r="O9" s="299"/>
      <c r="P9" s="299"/>
      <c r="Q9" s="306" t="str">
        <f>IF('経費所要額調書（合計）'!B8="","",'経費所要額調書（合計）'!B8)</f>
        <v/>
      </c>
      <c r="R9" s="306"/>
      <c r="S9" s="306"/>
      <c r="T9" s="306"/>
      <c r="U9" s="306"/>
      <c r="V9" s="306"/>
      <c r="W9" s="306"/>
      <c r="X9" s="306"/>
    </row>
    <row r="10" spans="1:24" ht="24" customHeight="1">
      <c r="A10" s="200"/>
      <c r="B10" s="200"/>
      <c r="C10" s="200"/>
      <c r="D10" s="200"/>
      <c r="E10" s="200"/>
      <c r="F10" s="200"/>
      <c r="G10" s="200"/>
      <c r="H10" s="200"/>
      <c r="I10" s="200"/>
      <c r="J10" s="200"/>
      <c r="K10" s="200"/>
      <c r="L10" s="200"/>
      <c r="M10" s="200"/>
      <c r="N10" s="299" t="s">
        <v>52</v>
      </c>
      <c r="O10" s="299"/>
      <c r="P10" s="299"/>
      <c r="Q10" s="297" t="str">
        <f>IF('経費所要額調書（合計）'!B5="","",'経費所要額調書（合計）'!B5)</f>
        <v/>
      </c>
      <c r="R10" s="297"/>
      <c r="S10" s="297"/>
      <c r="T10" s="297"/>
      <c r="U10" s="297"/>
      <c r="V10" s="297"/>
      <c r="W10" s="297"/>
      <c r="X10" s="297"/>
    </row>
    <row r="11" spans="1:24" ht="48" customHeight="1">
      <c r="A11" s="200"/>
      <c r="B11" s="200"/>
      <c r="C11" s="200"/>
      <c r="D11" s="200"/>
      <c r="E11" s="200"/>
      <c r="F11" s="200"/>
      <c r="G11" s="200"/>
      <c r="H11" s="200"/>
      <c r="I11" s="200"/>
      <c r="J11" s="200"/>
      <c r="K11" s="200"/>
      <c r="L11" s="203"/>
      <c r="M11" s="200"/>
      <c r="N11" s="303" t="s">
        <v>345</v>
      </c>
      <c r="O11" s="303"/>
      <c r="P11" s="303"/>
      <c r="Q11" s="297" t="str">
        <f>IF('経費所要額調書（合計）'!D5="","",'経費所要額調書（合計）'!D5)</f>
        <v/>
      </c>
      <c r="R11" s="298"/>
      <c r="S11" s="298"/>
      <c r="T11" s="298"/>
      <c r="U11" s="298"/>
      <c r="V11" s="298"/>
      <c r="W11" s="298"/>
      <c r="X11" s="298"/>
    </row>
    <row r="12" spans="1:24" ht="22.5">
      <c r="A12" s="200"/>
      <c r="B12" s="200"/>
      <c r="C12" s="200"/>
      <c r="D12" s="200"/>
      <c r="E12" s="200"/>
      <c r="F12" s="200"/>
      <c r="G12" s="200"/>
      <c r="H12" s="200"/>
      <c r="I12" s="200"/>
      <c r="J12" s="200"/>
      <c r="K12" s="200"/>
      <c r="L12" s="203"/>
      <c r="M12" s="200"/>
      <c r="N12" s="200"/>
      <c r="O12" s="203"/>
      <c r="P12" s="204"/>
      <c r="Q12" s="205"/>
      <c r="R12" s="206"/>
      <c r="S12" s="206"/>
      <c r="T12" s="206"/>
      <c r="U12" s="206"/>
      <c r="V12" s="206"/>
      <c r="W12" s="206"/>
      <c r="X12" s="206"/>
    </row>
    <row r="13" spans="1:24" ht="22.5">
      <c r="A13" s="200"/>
      <c r="B13" s="200"/>
      <c r="C13" s="200"/>
      <c r="D13" s="200"/>
      <c r="E13" s="200"/>
      <c r="F13" s="200"/>
      <c r="G13" s="200"/>
      <c r="H13" s="200"/>
      <c r="I13" s="200"/>
      <c r="J13" s="200"/>
      <c r="K13" s="200"/>
      <c r="L13" s="203"/>
      <c r="M13" s="200"/>
      <c r="N13" s="200"/>
      <c r="O13" s="203"/>
      <c r="P13" s="204"/>
      <c r="Q13" s="205"/>
      <c r="R13" s="206"/>
      <c r="S13" s="206"/>
      <c r="T13" s="206"/>
      <c r="U13" s="206"/>
      <c r="V13" s="206"/>
      <c r="W13" s="206"/>
      <c r="X13" s="206"/>
    </row>
    <row r="14" spans="1:24">
      <c r="A14" s="207"/>
      <c r="B14" s="207"/>
      <c r="C14" s="207"/>
      <c r="D14" s="207"/>
      <c r="E14" s="207"/>
      <c r="F14" s="207"/>
      <c r="G14" s="207"/>
      <c r="H14" s="207"/>
      <c r="I14" s="207"/>
      <c r="J14" s="207"/>
      <c r="K14" s="207"/>
      <c r="L14" s="207"/>
      <c r="M14" s="207"/>
      <c r="N14" s="207"/>
      <c r="O14" s="207"/>
      <c r="P14" s="207"/>
      <c r="Q14" s="207"/>
      <c r="R14" s="207"/>
      <c r="S14" s="207"/>
      <c r="T14" s="207"/>
      <c r="U14" s="207"/>
      <c r="V14" s="207"/>
      <c r="W14" s="207"/>
      <c r="X14" s="207"/>
    </row>
    <row r="15" spans="1:24" ht="59.15" customHeight="1">
      <c r="A15" s="300" t="s">
        <v>366</v>
      </c>
      <c r="B15" s="300"/>
      <c r="C15" s="300"/>
      <c r="D15" s="300"/>
      <c r="E15" s="300"/>
      <c r="F15" s="300"/>
      <c r="G15" s="300"/>
      <c r="H15" s="300"/>
      <c r="I15" s="300"/>
      <c r="J15" s="300"/>
      <c r="K15" s="300"/>
      <c r="L15" s="300"/>
      <c r="M15" s="300"/>
      <c r="N15" s="300"/>
      <c r="O15" s="300"/>
      <c r="P15" s="300"/>
      <c r="Q15" s="300"/>
      <c r="R15" s="300"/>
      <c r="S15" s="300"/>
      <c r="T15" s="300"/>
      <c r="U15" s="300"/>
      <c r="V15" s="300"/>
      <c r="W15" s="300"/>
      <c r="X15" s="300"/>
    </row>
    <row r="16" spans="1:24">
      <c r="A16" s="301"/>
      <c r="B16" s="301"/>
      <c r="C16" s="301"/>
      <c r="D16" s="301"/>
      <c r="E16" s="301"/>
      <c r="F16" s="301"/>
      <c r="G16" s="301"/>
      <c r="H16" s="301"/>
      <c r="I16" s="301"/>
      <c r="J16" s="301"/>
      <c r="K16" s="301"/>
      <c r="L16" s="301"/>
      <c r="M16" s="301"/>
      <c r="N16" s="301"/>
      <c r="O16" s="301"/>
      <c r="P16" s="301"/>
      <c r="Q16" s="301"/>
      <c r="R16" s="301"/>
      <c r="S16" s="301"/>
      <c r="T16" s="301"/>
      <c r="U16" s="301"/>
      <c r="V16" s="301"/>
      <c r="W16" s="301"/>
      <c r="X16" s="301"/>
    </row>
    <row r="17" spans="1:24">
      <c r="A17" s="208"/>
      <c r="B17" s="208"/>
      <c r="C17" s="208"/>
      <c r="D17" s="208"/>
      <c r="E17" s="208"/>
      <c r="F17" s="208"/>
      <c r="G17" s="208"/>
      <c r="H17" s="208"/>
      <c r="I17" s="208"/>
      <c r="J17" s="208"/>
      <c r="K17" s="208"/>
      <c r="L17" s="208"/>
      <c r="M17" s="208"/>
      <c r="N17" s="208"/>
      <c r="O17" s="208"/>
      <c r="P17" s="208"/>
      <c r="Q17" s="208"/>
      <c r="R17" s="208"/>
      <c r="S17" s="208"/>
      <c r="T17" s="208"/>
      <c r="U17" s="208"/>
      <c r="V17" s="208"/>
      <c r="W17" s="208"/>
      <c r="X17" s="208"/>
    </row>
    <row r="18" spans="1:24">
      <c r="A18" s="209"/>
      <c r="B18" s="302" t="s">
        <v>56</v>
      </c>
      <c r="C18" s="302"/>
      <c r="D18" s="302"/>
      <c r="E18" s="302"/>
      <c r="F18" s="302"/>
      <c r="G18" s="302"/>
      <c r="H18" s="302"/>
      <c r="I18" s="302"/>
      <c r="J18" s="302"/>
      <c r="K18" s="302"/>
      <c r="L18" s="302"/>
      <c r="M18" s="302"/>
      <c r="N18" s="302"/>
      <c r="O18" s="302"/>
      <c r="P18" s="302"/>
      <c r="Q18" s="302"/>
      <c r="R18" s="302"/>
      <c r="S18" s="302"/>
      <c r="T18" s="302"/>
      <c r="U18" s="302"/>
      <c r="V18" s="302"/>
      <c r="W18" s="302"/>
      <c r="X18" s="302"/>
    </row>
    <row r="19" spans="1:24">
      <c r="A19" s="209"/>
      <c r="B19" s="210"/>
      <c r="C19" s="210"/>
      <c r="D19" s="210"/>
      <c r="E19" s="210"/>
      <c r="F19" s="210"/>
      <c r="G19" s="210"/>
      <c r="H19" s="210"/>
      <c r="I19" s="210"/>
      <c r="J19" s="210"/>
      <c r="K19" s="210"/>
      <c r="L19" s="210"/>
      <c r="M19" s="210"/>
      <c r="N19" s="210"/>
      <c r="O19" s="210"/>
      <c r="P19" s="210"/>
      <c r="Q19" s="210"/>
      <c r="R19" s="210"/>
      <c r="S19" s="210"/>
      <c r="T19" s="210"/>
      <c r="U19" s="210"/>
      <c r="V19" s="210"/>
      <c r="W19" s="210"/>
      <c r="X19" s="210"/>
    </row>
    <row r="20" spans="1:24">
      <c r="A20" s="209"/>
      <c r="B20" s="300" t="s">
        <v>367</v>
      </c>
      <c r="C20" s="300"/>
      <c r="D20" s="300"/>
      <c r="E20" s="300"/>
      <c r="F20" s="300"/>
      <c r="G20" s="300"/>
      <c r="H20" s="300"/>
      <c r="I20" s="300"/>
      <c r="J20" s="300"/>
      <c r="K20" s="300"/>
      <c r="L20" s="300"/>
      <c r="M20" s="300"/>
      <c r="N20" s="300"/>
      <c r="O20" s="210"/>
      <c r="P20" s="210"/>
      <c r="Q20" s="210"/>
      <c r="R20" s="210"/>
      <c r="S20" s="210"/>
      <c r="T20" s="210"/>
      <c r="U20" s="210"/>
      <c r="V20" s="210"/>
      <c r="W20" s="210"/>
      <c r="X20" s="210"/>
    </row>
    <row r="21" spans="1:24">
      <c r="A21" s="209"/>
      <c r="B21" s="300" t="s">
        <v>331</v>
      </c>
      <c r="C21" s="300"/>
      <c r="D21" s="300"/>
      <c r="E21" s="300"/>
      <c r="F21" s="300"/>
      <c r="G21" s="300"/>
      <c r="H21" s="300"/>
      <c r="I21" s="300"/>
      <c r="J21" s="300"/>
      <c r="K21" s="300"/>
      <c r="L21" s="300"/>
      <c r="M21" s="300"/>
      <c r="N21" s="300"/>
      <c r="O21" s="300"/>
      <c r="P21" s="300"/>
      <c r="Q21" s="300"/>
      <c r="R21" s="300"/>
      <c r="S21" s="300"/>
      <c r="T21" s="300"/>
      <c r="U21" s="300"/>
      <c r="V21" s="300"/>
      <c r="W21" s="300"/>
      <c r="X21" s="300"/>
    </row>
    <row r="22" spans="1:24">
      <c r="A22" s="200"/>
      <c r="B22" s="300"/>
      <c r="C22" s="300"/>
      <c r="D22" s="300"/>
      <c r="E22" s="300"/>
      <c r="F22" s="300"/>
      <c r="G22" s="300"/>
      <c r="H22" s="300"/>
      <c r="I22" s="300"/>
      <c r="J22" s="300"/>
      <c r="K22" s="300"/>
      <c r="L22" s="300"/>
      <c r="M22" s="300"/>
      <c r="N22" s="300"/>
      <c r="O22" s="300"/>
      <c r="P22" s="300"/>
      <c r="Q22" s="300"/>
      <c r="R22" s="300"/>
      <c r="S22" s="300"/>
      <c r="T22" s="300"/>
      <c r="U22" s="300"/>
      <c r="V22" s="300"/>
      <c r="W22" s="300"/>
      <c r="X22" s="300"/>
    </row>
    <row r="23" spans="1:24">
      <c r="A23" s="200"/>
      <c r="B23" s="300"/>
      <c r="C23" s="300"/>
      <c r="D23" s="300"/>
      <c r="E23" s="300"/>
      <c r="F23" s="300"/>
      <c r="G23" s="300"/>
      <c r="H23" s="300"/>
      <c r="I23" s="300"/>
      <c r="J23" s="300"/>
      <c r="K23" s="300"/>
      <c r="L23" s="300"/>
      <c r="M23" s="300"/>
      <c r="N23" s="300"/>
      <c r="O23" s="300"/>
      <c r="P23" s="300"/>
      <c r="Q23" s="300"/>
      <c r="R23" s="300"/>
      <c r="S23" s="300"/>
      <c r="T23" s="300"/>
      <c r="U23" s="300"/>
      <c r="V23" s="300"/>
      <c r="W23" s="300"/>
      <c r="X23" s="300"/>
    </row>
    <row r="24" spans="1:24">
      <c r="A24" s="200"/>
      <c r="B24" s="300"/>
      <c r="C24" s="300"/>
      <c r="D24" s="300"/>
      <c r="E24" s="300"/>
      <c r="F24" s="300"/>
      <c r="G24" s="300"/>
      <c r="H24" s="300"/>
      <c r="I24" s="300"/>
      <c r="J24" s="300"/>
      <c r="K24" s="300"/>
      <c r="L24" s="300"/>
      <c r="M24" s="300"/>
      <c r="N24" s="300"/>
      <c r="O24" s="300"/>
      <c r="P24" s="300"/>
      <c r="Q24" s="300"/>
      <c r="R24" s="300"/>
      <c r="S24" s="300"/>
      <c r="T24" s="300"/>
      <c r="U24" s="300"/>
      <c r="V24" s="300"/>
      <c r="W24" s="300"/>
      <c r="X24" s="300"/>
    </row>
    <row r="25" spans="1:24" ht="22.5" customHeight="1">
      <c r="A25" s="200"/>
      <c r="B25" s="300"/>
      <c r="C25" s="300"/>
      <c r="D25" s="300"/>
      <c r="E25" s="300"/>
      <c r="F25" s="300"/>
      <c r="G25" s="300"/>
      <c r="H25" s="300"/>
      <c r="I25" s="300"/>
      <c r="J25" s="300"/>
      <c r="K25" s="300"/>
      <c r="L25" s="300"/>
      <c r="M25" s="300"/>
      <c r="N25" s="300"/>
      <c r="O25" s="300"/>
      <c r="P25" s="300"/>
      <c r="Q25" s="300"/>
      <c r="R25" s="300"/>
      <c r="S25" s="300"/>
      <c r="T25" s="300"/>
      <c r="U25" s="300"/>
      <c r="V25" s="300"/>
      <c r="W25" s="300"/>
      <c r="X25" s="300"/>
    </row>
    <row r="26" spans="1:24" ht="22.5" customHeight="1">
      <c r="A26" s="200"/>
      <c r="B26" s="300"/>
      <c r="C26" s="300"/>
      <c r="D26" s="300"/>
      <c r="E26" s="300"/>
      <c r="F26" s="300"/>
      <c r="G26" s="300"/>
      <c r="H26" s="300"/>
      <c r="I26" s="300"/>
      <c r="J26" s="300"/>
      <c r="K26" s="300"/>
      <c r="L26" s="300"/>
      <c r="M26" s="300"/>
      <c r="N26" s="300"/>
      <c r="O26" s="300"/>
      <c r="P26" s="242"/>
      <c r="Q26" s="242"/>
      <c r="R26" s="242"/>
      <c r="S26" s="242"/>
      <c r="T26" s="242"/>
      <c r="U26" s="242"/>
      <c r="V26" s="242"/>
      <c r="W26" s="242"/>
      <c r="X26" s="242"/>
    </row>
    <row r="27" spans="1:24" ht="22.5" customHeight="1">
      <c r="A27" s="200"/>
      <c r="B27" s="300" t="s">
        <v>368</v>
      </c>
      <c r="C27" s="300"/>
      <c r="D27" s="300"/>
      <c r="E27" s="300"/>
      <c r="F27" s="300"/>
      <c r="G27" s="300"/>
      <c r="H27" s="300"/>
      <c r="I27" s="300"/>
      <c r="J27" s="300"/>
      <c r="K27" s="300"/>
      <c r="L27" s="300"/>
      <c r="M27" s="300"/>
      <c r="N27" s="300"/>
      <c r="O27" s="242"/>
      <c r="P27" s="242"/>
      <c r="Q27" s="242"/>
      <c r="R27" s="242"/>
      <c r="S27" s="242"/>
      <c r="T27" s="242"/>
      <c r="U27" s="242"/>
      <c r="V27" s="242"/>
      <c r="W27" s="242"/>
      <c r="X27" s="242"/>
    </row>
    <row r="28" spans="1:24" ht="22.5" customHeight="1">
      <c r="A28" s="200"/>
      <c r="B28" s="301"/>
      <c r="C28" s="301"/>
      <c r="D28" s="301"/>
      <c r="E28" s="301"/>
      <c r="F28" s="301"/>
      <c r="G28" s="301"/>
      <c r="H28" s="301"/>
      <c r="I28" s="301"/>
      <c r="J28" s="301"/>
      <c r="K28" s="301"/>
      <c r="L28" s="301"/>
      <c r="M28" s="301"/>
      <c r="N28" s="301"/>
      <c r="O28" s="301"/>
      <c r="P28" s="301"/>
      <c r="Q28" s="301"/>
      <c r="R28" s="301"/>
      <c r="S28" s="301"/>
      <c r="T28" s="301"/>
      <c r="U28" s="301"/>
      <c r="V28" s="301"/>
      <c r="W28" s="301"/>
      <c r="X28" s="301"/>
    </row>
    <row r="29" spans="1:24" ht="22.5" customHeight="1">
      <c r="A29" s="200"/>
      <c r="B29" s="301"/>
      <c r="C29" s="301"/>
      <c r="D29" s="301"/>
      <c r="E29" s="301"/>
      <c r="F29" s="301"/>
      <c r="G29" s="301"/>
      <c r="H29" s="301"/>
      <c r="I29" s="301"/>
      <c r="J29" s="301"/>
      <c r="K29" s="301"/>
      <c r="L29" s="301"/>
      <c r="M29" s="301"/>
      <c r="N29" s="301"/>
      <c r="O29" s="301"/>
      <c r="P29" s="301"/>
      <c r="Q29" s="301"/>
      <c r="R29" s="301"/>
      <c r="S29" s="301"/>
      <c r="T29" s="301"/>
      <c r="U29" s="301"/>
      <c r="V29" s="301"/>
      <c r="W29" s="301"/>
      <c r="X29" s="301"/>
    </row>
    <row r="30" spans="1:24" ht="22.5" customHeight="1">
      <c r="A30" s="200"/>
      <c r="B30" s="301"/>
      <c r="C30" s="301"/>
      <c r="D30" s="301"/>
      <c r="E30" s="301"/>
      <c r="F30" s="301"/>
      <c r="G30" s="301"/>
      <c r="H30" s="301"/>
      <c r="I30" s="301"/>
      <c r="J30" s="301"/>
      <c r="K30" s="301"/>
      <c r="L30" s="301"/>
      <c r="M30" s="301"/>
      <c r="N30" s="301"/>
      <c r="O30" s="301"/>
      <c r="P30" s="301"/>
      <c r="Q30" s="301"/>
      <c r="R30" s="301"/>
      <c r="S30" s="301"/>
      <c r="T30" s="301"/>
      <c r="U30" s="301"/>
      <c r="V30" s="301"/>
      <c r="W30" s="301"/>
      <c r="X30" s="301"/>
    </row>
    <row r="31" spans="1:24" ht="22.5" customHeight="1">
      <c r="A31" s="200"/>
      <c r="B31" s="301"/>
      <c r="C31" s="301"/>
      <c r="D31" s="301"/>
      <c r="E31" s="301"/>
      <c r="F31" s="301"/>
      <c r="G31" s="301"/>
      <c r="H31" s="301"/>
      <c r="I31" s="301"/>
      <c r="J31" s="301"/>
      <c r="K31" s="301"/>
      <c r="L31" s="301"/>
      <c r="M31" s="301"/>
      <c r="N31" s="301"/>
      <c r="O31" s="301"/>
      <c r="P31" s="301"/>
      <c r="Q31" s="301"/>
      <c r="R31" s="301"/>
      <c r="S31" s="301"/>
      <c r="T31" s="301"/>
      <c r="U31" s="301"/>
      <c r="V31" s="301"/>
      <c r="W31" s="301"/>
      <c r="X31" s="301"/>
    </row>
    <row r="32" spans="1:24" ht="22.5" customHeight="1">
      <c r="A32" s="200"/>
      <c r="B32" s="301"/>
      <c r="C32" s="301"/>
      <c r="D32" s="301"/>
      <c r="E32" s="301"/>
      <c r="F32" s="301"/>
      <c r="G32" s="301"/>
      <c r="H32" s="301"/>
      <c r="I32" s="301"/>
      <c r="J32" s="301"/>
      <c r="K32" s="301"/>
      <c r="L32" s="301"/>
      <c r="M32" s="301"/>
      <c r="N32" s="301"/>
      <c r="O32" s="301"/>
      <c r="P32" s="301"/>
      <c r="Q32" s="301"/>
      <c r="R32" s="301"/>
      <c r="S32" s="301"/>
      <c r="T32" s="301"/>
      <c r="U32" s="301"/>
      <c r="V32" s="301"/>
      <c r="W32" s="301"/>
      <c r="X32" s="301"/>
    </row>
    <row r="33" spans="1:24" ht="22.5" customHeight="1">
      <c r="A33" s="200"/>
      <c r="B33" s="301"/>
      <c r="C33" s="301"/>
      <c r="D33" s="301"/>
      <c r="E33" s="301"/>
      <c r="F33" s="301"/>
      <c r="G33" s="301"/>
      <c r="H33" s="301"/>
      <c r="I33" s="301"/>
      <c r="J33" s="301"/>
      <c r="K33" s="301"/>
      <c r="L33" s="301"/>
      <c r="M33" s="301"/>
      <c r="N33" s="301"/>
      <c r="O33" s="301"/>
      <c r="P33" s="301"/>
      <c r="Q33" s="301"/>
      <c r="R33" s="301"/>
      <c r="S33" s="301"/>
      <c r="T33" s="301"/>
      <c r="U33" s="301"/>
      <c r="V33" s="301"/>
      <c r="W33" s="301"/>
      <c r="X33" s="301"/>
    </row>
    <row r="34" spans="1:24" ht="22.5" customHeight="1">
      <c r="A34" s="200"/>
      <c r="B34" s="301"/>
      <c r="C34" s="301"/>
      <c r="D34" s="301"/>
      <c r="E34" s="301"/>
      <c r="F34" s="301"/>
      <c r="G34" s="301"/>
      <c r="H34" s="301"/>
      <c r="I34" s="301"/>
      <c r="J34" s="301"/>
      <c r="K34" s="301"/>
      <c r="L34" s="301"/>
      <c r="M34" s="301"/>
      <c r="N34" s="301"/>
      <c r="O34" s="301"/>
      <c r="P34" s="301"/>
      <c r="Q34" s="301"/>
      <c r="R34" s="301"/>
      <c r="S34" s="301"/>
      <c r="T34" s="301"/>
      <c r="U34" s="301"/>
      <c r="V34" s="301"/>
      <c r="W34" s="301"/>
      <c r="X34" s="301"/>
    </row>
    <row r="35" spans="1:24" ht="21" customHeight="1">
      <c r="A35" s="200"/>
      <c r="B35" s="211"/>
      <c r="C35" s="209"/>
      <c r="D35" s="209"/>
      <c r="E35" s="209"/>
      <c r="F35" s="209"/>
      <c r="G35" s="209"/>
      <c r="H35" s="209"/>
      <c r="I35" s="209"/>
      <c r="J35" s="213"/>
      <c r="K35" s="214"/>
      <c r="L35" s="214"/>
      <c r="M35" s="214"/>
      <c r="N35" s="214"/>
      <c r="O35" s="209"/>
      <c r="P35" s="209"/>
      <c r="Q35" s="209"/>
      <c r="R35" s="209"/>
      <c r="S35" s="209"/>
      <c r="T35" s="209"/>
      <c r="U35" s="209"/>
      <c r="V35" s="209"/>
      <c r="W35" s="209"/>
      <c r="X35" s="209"/>
    </row>
    <row r="36" spans="1:24" ht="22.5">
      <c r="A36" s="200"/>
      <c r="B36" s="211"/>
      <c r="C36" s="209"/>
      <c r="D36" s="209"/>
      <c r="E36" s="209"/>
      <c r="F36" s="209"/>
      <c r="G36" s="209"/>
      <c r="H36" s="209"/>
      <c r="I36" s="209"/>
      <c r="J36" s="213"/>
      <c r="K36" s="214"/>
      <c r="L36" s="214"/>
      <c r="M36" s="214"/>
      <c r="N36" s="214"/>
      <c r="O36" s="209"/>
      <c r="P36" s="209"/>
      <c r="Q36" s="209"/>
      <c r="R36" s="209"/>
      <c r="S36" s="209"/>
      <c r="T36" s="209"/>
      <c r="U36" s="209"/>
      <c r="V36" s="209"/>
      <c r="W36" s="209"/>
      <c r="X36" s="209"/>
    </row>
    <row r="37" spans="1:24" ht="22.5">
      <c r="A37" s="200"/>
      <c r="B37" s="211"/>
      <c r="C37" s="209"/>
      <c r="D37" s="209"/>
      <c r="E37" s="209"/>
      <c r="F37" s="209"/>
      <c r="G37" s="209"/>
      <c r="H37" s="209"/>
      <c r="I37" s="209"/>
      <c r="J37" s="213"/>
      <c r="K37" s="214"/>
      <c r="L37" s="214"/>
      <c r="M37" s="214"/>
      <c r="N37" s="214"/>
      <c r="O37" s="209"/>
      <c r="P37" s="209"/>
      <c r="Q37" s="209"/>
      <c r="R37" s="209"/>
      <c r="S37" s="209"/>
      <c r="T37" s="209"/>
      <c r="U37" s="209"/>
      <c r="V37" s="209"/>
      <c r="W37" s="209"/>
      <c r="X37" s="209"/>
    </row>
    <row r="38" spans="1:24" ht="22.5">
      <c r="A38" s="200"/>
      <c r="B38" s="211"/>
      <c r="C38" s="209"/>
      <c r="D38" s="209"/>
      <c r="E38" s="209"/>
      <c r="F38" s="209"/>
      <c r="G38" s="209"/>
      <c r="H38" s="209"/>
      <c r="I38" s="209"/>
      <c r="J38" s="213"/>
      <c r="K38" s="214"/>
      <c r="L38" s="214"/>
      <c r="M38" s="214"/>
      <c r="N38" s="214"/>
      <c r="O38" s="209"/>
      <c r="P38" s="209"/>
      <c r="Q38" s="209"/>
      <c r="R38" s="209"/>
      <c r="S38" s="209"/>
      <c r="T38" s="209"/>
      <c r="U38" s="209"/>
      <c r="V38" s="209"/>
      <c r="W38" s="209"/>
      <c r="X38" s="209"/>
    </row>
    <row r="39" spans="1:24">
      <c r="A39" s="215"/>
      <c r="B39" s="211"/>
      <c r="C39" s="209"/>
      <c r="D39" s="209"/>
      <c r="E39" s="209"/>
      <c r="F39" s="209"/>
      <c r="G39" s="209"/>
      <c r="H39" s="216"/>
      <c r="I39" s="216"/>
      <c r="J39" s="217"/>
      <c r="K39" s="218"/>
      <c r="L39" s="218"/>
      <c r="M39" s="218"/>
      <c r="N39" s="218"/>
      <c r="O39" s="216"/>
      <c r="P39" s="216"/>
      <c r="Q39" s="216"/>
      <c r="R39" s="216"/>
      <c r="S39" s="216"/>
      <c r="T39" s="216"/>
      <c r="U39" s="216"/>
      <c r="V39" s="216"/>
      <c r="W39" s="216"/>
      <c r="X39" s="216"/>
    </row>
    <row r="40" spans="1:24">
      <c r="A40" s="215"/>
      <c r="B40" s="219"/>
      <c r="C40" s="216"/>
      <c r="D40" s="216"/>
      <c r="E40" s="216"/>
      <c r="F40" s="216"/>
      <c r="G40" s="216"/>
      <c r="H40" s="216"/>
      <c r="I40" s="216"/>
      <c r="J40" s="217"/>
      <c r="K40" s="218"/>
      <c r="L40" s="218"/>
      <c r="M40" s="218"/>
      <c r="N40" s="218"/>
      <c r="O40" s="216"/>
      <c r="P40" s="216"/>
      <c r="Q40" s="216"/>
      <c r="R40" s="216"/>
      <c r="S40" s="216"/>
      <c r="T40" s="216"/>
      <c r="U40" s="216"/>
      <c r="V40" s="216"/>
      <c r="W40" s="216"/>
      <c r="X40" s="216"/>
    </row>
    <row r="41" spans="1:24">
      <c r="A41" s="215"/>
      <c r="B41" s="219"/>
      <c r="C41" s="216"/>
      <c r="D41" s="216"/>
      <c r="E41" s="216"/>
      <c r="F41" s="216"/>
      <c r="G41" s="216"/>
      <c r="H41" s="216"/>
      <c r="I41" s="216"/>
      <c r="J41" s="217"/>
      <c r="K41" s="218"/>
      <c r="L41" s="218"/>
      <c r="M41" s="218"/>
      <c r="N41" s="218"/>
      <c r="O41" s="216"/>
      <c r="P41" s="216"/>
      <c r="Q41" s="216"/>
      <c r="R41" s="216"/>
      <c r="S41" s="216"/>
      <c r="T41" s="216"/>
      <c r="U41" s="216"/>
      <c r="V41" s="216"/>
      <c r="W41" s="216"/>
      <c r="X41" s="216"/>
    </row>
    <row r="42" spans="1:24">
      <c r="A42" s="215"/>
      <c r="B42" s="219"/>
      <c r="C42" s="216"/>
      <c r="D42" s="216"/>
      <c r="E42" s="216"/>
      <c r="F42" s="216"/>
      <c r="G42" s="216"/>
      <c r="H42" s="216"/>
      <c r="I42" s="216"/>
      <c r="J42" s="217"/>
      <c r="K42" s="218"/>
      <c r="L42" s="218"/>
      <c r="M42" s="218"/>
      <c r="N42" s="218"/>
      <c r="O42" s="216"/>
      <c r="P42" s="216"/>
      <c r="Q42" s="216"/>
      <c r="R42" s="216"/>
      <c r="S42" s="216"/>
      <c r="T42" s="216"/>
      <c r="U42" s="216"/>
      <c r="V42" s="216"/>
      <c r="W42" s="216"/>
      <c r="X42" s="216"/>
    </row>
    <row r="43" spans="1:24">
      <c r="A43" s="215"/>
      <c r="B43" s="219"/>
      <c r="C43" s="216"/>
      <c r="D43" s="216"/>
      <c r="E43" s="216"/>
      <c r="F43" s="216"/>
      <c r="G43" s="216"/>
      <c r="H43" s="216"/>
      <c r="I43" s="216"/>
      <c r="J43" s="217"/>
      <c r="K43" s="218"/>
      <c r="L43" s="218"/>
      <c r="M43" s="218"/>
      <c r="N43" s="218"/>
      <c r="O43" s="216"/>
      <c r="P43" s="216"/>
      <c r="Q43" s="216"/>
      <c r="R43" s="216"/>
      <c r="S43" s="216"/>
      <c r="T43" s="216"/>
      <c r="U43" s="216"/>
      <c r="V43" s="216"/>
      <c r="W43" s="216"/>
      <c r="X43" s="216"/>
    </row>
    <row r="44" spans="1:24">
      <c r="A44" s="215"/>
      <c r="B44" s="219"/>
      <c r="C44" s="216"/>
      <c r="D44" s="216"/>
      <c r="E44" s="216"/>
      <c r="F44" s="216"/>
      <c r="G44" s="216"/>
      <c r="H44" s="216"/>
      <c r="I44" s="216"/>
      <c r="J44" s="217"/>
      <c r="K44" s="218"/>
      <c r="L44" s="218"/>
      <c r="M44" s="218"/>
      <c r="N44" s="218"/>
      <c r="O44" s="216"/>
      <c r="P44" s="216"/>
      <c r="Q44" s="216"/>
      <c r="R44" s="216"/>
      <c r="S44" s="216"/>
      <c r="T44" s="216"/>
      <c r="U44" s="216"/>
      <c r="V44" s="216"/>
      <c r="W44" s="216"/>
      <c r="X44" s="216"/>
    </row>
    <row r="45" spans="1:24">
      <c r="A45" s="215"/>
      <c r="B45" s="219"/>
      <c r="C45" s="216"/>
      <c r="D45" s="216"/>
      <c r="E45" s="216"/>
      <c r="F45" s="216"/>
      <c r="G45" s="216"/>
      <c r="H45" s="216"/>
      <c r="I45" s="216"/>
      <c r="J45" s="217"/>
      <c r="K45" s="218"/>
      <c r="L45" s="218"/>
      <c r="M45" s="218"/>
      <c r="N45" s="218"/>
      <c r="O45" s="216"/>
      <c r="P45" s="216"/>
      <c r="Q45" s="216"/>
      <c r="R45" s="216"/>
      <c r="S45" s="216"/>
      <c r="T45" s="216"/>
      <c r="U45" s="216"/>
      <c r="V45" s="216"/>
      <c r="W45" s="216"/>
      <c r="X45" s="216"/>
    </row>
    <row r="46" spans="1:24">
      <c r="A46" s="215"/>
      <c r="B46" s="219"/>
      <c r="C46" s="216"/>
      <c r="D46" s="216"/>
      <c r="E46" s="216"/>
      <c r="F46" s="216"/>
      <c r="G46" s="216"/>
      <c r="H46" s="216"/>
      <c r="I46" s="216"/>
      <c r="J46" s="217"/>
      <c r="K46" s="218"/>
      <c r="L46" s="218"/>
      <c r="M46" s="218"/>
      <c r="N46" s="218"/>
      <c r="O46" s="216"/>
      <c r="P46" s="216"/>
      <c r="Q46" s="216"/>
      <c r="R46" s="216"/>
      <c r="S46" s="216"/>
      <c r="T46" s="216"/>
      <c r="U46" s="216"/>
      <c r="V46" s="216"/>
      <c r="W46" s="216"/>
      <c r="X46" s="216"/>
    </row>
    <row r="47" spans="1:24">
      <c r="A47" s="215"/>
      <c r="B47" s="219"/>
      <c r="C47" s="216"/>
      <c r="D47" s="216"/>
      <c r="E47" s="216"/>
      <c r="F47" s="216"/>
      <c r="G47" s="216"/>
      <c r="H47" s="216"/>
      <c r="I47" s="216"/>
      <c r="J47" s="217"/>
      <c r="K47" s="218"/>
      <c r="L47" s="218"/>
      <c r="M47" s="218"/>
      <c r="N47" s="218"/>
      <c r="O47" s="216"/>
      <c r="P47" s="216"/>
      <c r="Q47" s="216"/>
      <c r="R47" s="216"/>
      <c r="S47" s="216"/>
      <c r="T47" s="216"/>
      <c r="U47" s="216"/>
      <c r="V47" s="216"/>
      <c r="W47" s="216"/>
      <c r="X47" s="216"/>
    </row>
    <row r="48" spans="1:24">
      <c r="A48" s="215"/>
      <c r="B48" s="219"/>
      <c r="C48" s="216"/>
      <c r="D48" s="216"/>
      <c r="E48" s="216"/>
      <c r="F48" s="216"/>
      <c r="G48" s="216"/>
      <c r="H48" s="216"/>
      <c r="I48" s="216"/>
      <c r="J48" s="217"/>
      <c r="K48" s="218"/>
      <c r="L48" s="218"/>
      <c r="M48" s="218"/>
      <c r="N48" s="218"/>
      <c r="O48" s="216"/>
      <c r="P48" s="216"/>
      <c r="Q48" s="216"/>
      <c r="R48" s="216"/>
      <c r="S48" s="216"/>
      <c r="T48" s="216"/>
      <c r="U48" s="216"/>
      <c r="V48" s="216"/>
      <c r="W48" s="216"/>
      <c r="X48" s="216"/>
    </row>
    <row r="49" spans="1:24">
      <c r="A49" s="215"/>
      <c r="B49" s="219"/>
      <c r="C49" s="216"/>
      <c r="D49" s="216"/>
      <c r="E49" s="216"/>
      <c r="F49" s="216"/>
      <c r="G49" s="216"/>
      <c r="H49" s="216"/>
      <c r="I49" s="216"/>
      <c r="J49" s="217"/>
      <c r="K49" s="218"/>
      <c r="L49" s="218"/>
      <c r="M49" s="218"/>
      <c r="N49" s="218"/>
      <c r="O49" s="216"/>
      <c r="P49" s="216"/>
      <c r="Q49" s="216"/>
      <c r="R49" s="216"/>
      <c r="S49" s="216"/>
      <c r="T49" s="216"/>
      <c r="U49" s="216"/>
      <c r="V49" s="216"/>
      <c r="W49" s="216"/>
      <c r="X49" s="216"/>
    </row>
    <row r="50" spans="1:24">
      <c r="A50" s="215"/>
      <c r="B50" s="219"/>
      <c r="C50" s="216"/>
      <c r="D50" s="216"/>
      <c r="E50" s="216"/>
      <c r="F50" s="216"/>
      <c r="G50" s="216"/>
      <c r="H50" s="216"/>
      <c r="I50" s="216"/>
      <c r="J50" s="217"/>
      <c r="K50" s="218"/>
      <c r="L50" s="218"/>
      <c r="M50" s="218"/>
      <c r="N50" s="218"/>
      <c r="O50" s="216"/>
      <c r="P50" s="216"/>
      <c r="Q50" s="216"/>
      <c r="R50" s="216"/>
      <c r="S50" s="216"/>
      <c r="T50" s="216"/>
      <c r="U50" s="216"/>
      <c r="V50" s="216"/>
      <c r="W50" s="216"/>
      <c r="X50" s="216"/>
    </row>
    <row r="51" spans="1:24">
      <c r="A51" s="215"/>
      <c r="B51" s="219"/>
      <c r="C51" s="216"/>
      <c r="D51" s="216"/>
      <c r="E51" s="216"/>
      <c r="F51" s="216"/>
      <c r="G51" s="216"/>
      <c r="H51" s="216"/>
      <c r="I51" s="216"/>
      <c r="J51" s="217"/>
      <c r="K51" s="218"/>
      <c r="L51" s="218"/>
      <c r="M51" s="218"/>
      <c r="N51" s="218"/>
      <c r="O51" s="216"/>
      <c r="P51" s="216"/>
      <c r="Q51" s="216"/>
      <c r="R51" s="216"/>
      <c r="S51" s="216"/>
      <c r="T51" s="216"/>
      <c r="U51" s="216"/>
      <c r="V51" s="216"/>
      <c r="W51" s="216"/>
      <c r="X51" s="216"/>
    </row>
    <row r="52" spans="1:24">
      <c r="A52" s="215"/>
      <c r="B52" s="219"/>
      <c r="C52" s="216"/>
      <c r="D52" s="216"/>
      <c r="E52" s="216"/>
      <c r="F52" s="216"/>
      <c r="G52" s="216"/>
      <c r="H52" s="216"/>
      <c r="I52" s="216"/>
      <c r="J52" s="217"/>
      <c r="K52" s="218"/>
      <c r="L52" s="218"/>
      <c r="M52" s="218"/>
      <c r="N52" s="218"/>
      <c r="O52" s="216"/>
      <c r="P52" s="216"/>
      <c r="Q52" s="216"/>
      <c r="R52" s="216"/>
      <c r="S52" s="216"/>
      <c r="T52" s="216"/>
      <c r="U52" s="216"/>
      <c r="V52" s="216"/>
      <c r="W52" s="216"/>
      <c r="X52" s="216"/>
    </row>
    <row r="53" spans="1:24">
      <c r="A53" s="215"/>
      <c r="B53" s="219"/>
      <c r="C53" s="216"/>
      <c r="D53" s="216"/>
      <c r="E53" s="216"/>
      <c r="F53" s="216"/>
      <c r="G53" s="216"/>
      <c r="H53" s="216"/>
      <c r="I53" s="216"/>
      <c r="J53" s="217"/>
      <c r="K53" s="218"/>
      <c r="L53" s="218"/>
      <c r="M53" s="218"/>
      <c r="N53" s="218"/>
      <c r="O53" s="216"/>
      <c r="P53" s="216"/>
      <c r="Q53" s="216"/>
      <c r="R53" s="216"/>
      <c r="S53" s="216"/>
      <c r="T53" s="216"/>
      <c r="U53" s="216"/>
      <c r="V53" s="216"/>
      <c r="W53" s="216"/>
      <c r="X53" s="216"/>
    </row>
    <row r="54" spans="1:24">
      <c r="A54" s="215"/>
      <c r="B54" s="219"/>
      <c r="C54" s="216"/>
      <c r="D54" s="216"/>
      <c r="E54" s="216"/>
      <c r="F54" s="216"/>
      <c r="G54" s="216"/>
      <c r="H54" s="216"/>
      <c r="I54" s="216"/>
      <c r="J54" s="217"/>
      <c r="K54" s="218"/>
      <c r="L54" s="218"/>
      <c r="M54" s="218"/>
      <c r="N54" s="218"/>
      <c r="O54" s="216"/>
      <c r="P54" s="216"/>
      <c r="Q54" s="216"/>
      <c r="R54" s="216"/>
      <c r="S54" s="216"/>
      <c r="T54" s="216"/>
      <c r="U54" s="216"/>
      <c r="V54" s="216"/>
      <c r="W54" s="216"/>
      <c r="X54" s="216"/>
    </row>
    <row r="55" spans="1:24">
      <c r="A55" s="215"/>
      <c r="B55" s="219"/>
      <c r="C55" s="216"/>
      <c r="D55" s="216"/>
      <c r="E55" s="216"/>
      <c r="F55" s="216"/>
      <c r="G55" s="216"/>
      <c r="H55" s="216"/>
      <c r="I55" s="216"/>
      <c r="J55" s="217"/>
      <c r="K55" s="218"/>
      <c r="L55" s="218"/>
      <c r="M55" s="218"/>
      <c r="N55" s="218"/>
      <c r="O55" s="216"/>
      <c r="P55" s="216"/>
      <c r="Q55" s="216"/>
      <c r="R55" s="216"/>
      <c r="S55" s="216"/>
      <c r="T55" s="216"/>
      <c r="U55" s="216"/>
      <c r="V55" s="216"/>
      <c r="W55" s="216"/>
      <c r="X55" s="216"/>
    </row>
    <row r="56" spans="1:24">
      <c r="A56" s="215"/>
      <c r="B56" s="219"/>
      <c r="C56" s="216"/>
      <c r="D56" s="216"/>
      <c r="E56" s="216"/>
      <c r="F56" s="216"/>
      <c r="G56" s="216"/>
      <c r="H56" s="216"/>
      <c r="I56" s="216"/>
      <c r="J56" s="217"/>
      <c r="K56" s="218"/>
      <c r="L56" s="218"/>
      <c r="M56" s="218"/>
      <c r="N56" s="218"/>
      <c r="O56" s="216"/>
      <c r="P56" s="216"/>
      <c r="Q56" s="216"/>
      <c r="R56" s="216"/>
      <c r="S56" s="216"/>
      <c r="T56" s="216"/>
      <c r="U56" s="216"/>
      <c r="V56" s="216"/>
      <c r="W56" s="216"/>
      <c r="X56" s="216"/>
    </row>
    <row r="57" spans="1:24">
      <c r="A57" s="215"/>
      <c r="B57" s="219"/>
      <c r="C57" s="216"/>
      <c r="D57" s="216"/>
      <c r="E57" s="216"/>
      <c r="F57" s="216"/>
      <c r="G57" s="216"/>
      <c r="H57" s="216"/>
      <c r="I57" s="216"/>
      <c r="J57" s="217"/>
      <c r="K57" s="218"/>
      <c r="L57" s="218"/>
      <c r="M57" s="218"/>
      <c r="N57" s="218"/>
      <c r="O57" s="216"/>
      <c r="P57" s="216"/>
      <c r="Q57" s="216"/>
      <c r="R57" s="216"/>
      <c r="S57" s="216"/>
      <c r="T57" s="216"/>
      <c r="U57" s="216"/>
      <c r="V57" s="216"/>
      <c r="W57" s="216"/>
      <c r="X57" s="216"/>
    </row>
    <row r="58" spans="1:24">
      <c r="A58" s="215"/>
      <c r="B58" s="219"/>
      <c r="C58" s="216"/>
      <c r="D58" s="216"/>
      <c r="E58" s="216"/>
      <c r="F58" s="216"/>
      <c r="G58" s="216"/>
      <c r="H58" s="216"/>
      <c r="I58" s="216"/>
      <c r="J58" s="217"/>
      <c r="K58" s="218"/>
      <c r="L58" s="218"/>
      <c r="M58" s="218"/>
      <c r="N58" s="218"/>
      <c r="O58" s="216"/>
      <c r="P58" s="216"/>
      <c r="Q58" s="216"/>
      <c r="R58" s="216"/>
      <c r="S58" s="216"/>
      <c r="T58" s="216"/>
      <c r="U58" s="216"/>
      <c r="V58" s="216"/>
      <c r="W58" s="216"/>
      <c r="X58" s="216"/>
    </row>
    <row r="59" spans="1:24">
      <c r="A59" s="215"/>
      <c r="B59" s="219"/>
      <c r="C59" s="216"/>
      <c r="D59" s="216"/>
      <c r="E59" s="216"/>
      <c r="F59" s="216"/>
      <c r="G59" s="216"/>
      <c r="H59" s="216"/>
      <c r="I59" s="216"/>
      <c r="J59" s="217"/>
      <c r="K59" s="218"/>
      <c r="L59" s="218"/>
      <c r="M59" s="218"/>
      <c r="N59" s="218"/>
      <c r="O59" s="216"/>
      <c r="P59" s="216"/>
      <c r="Q59" s="216"/>
      <c r="R59" s="216"/>
      <c r="S59" s="216"/>
      <c r="T59" s="216"/>
      <c r="U59" s="216"/>
      <c r="V59" s="216"/>
      <c r="W59" s="216"/>
      <c r="X59" s="216"/>
    </row>
    <row r="60" spans="1:24">
      <c r="A60" s="215"/>
      <c r="B60" s="219"/>
      <c r="C60" s="216"/>
      <c r="D60" s="216"/>
      <c r="E60" s="216"/>
      <c r="F60" s="216"/>
      <c r="G60" s="216"/>
      <c r="H60" s="216"/>
      <c r="I60" s="216"/>
      <c r="J60" s="217"/>
      <c r="K60" s="218"/>
      <c r="L60" s="218"/>
      <c r="M60" s="218"/>
      <c r="N60" s="218"/>
      <c r="O60" s="216"/>
      <c r="P60" s="216"/>
      <c r="Q60" s="216"/>
      <c r="R60" s="216"/>
      <c r="S60" s="216"/>
      <c r="T60" s="216"/>
      <c r="U60" s="216"/>
      <c r="V60" s="216"/>
      <c r="W60" s="216"/>
      <c r="X60" s="216"/>
    </row>
    <row r="61" spans="1:24">
      <c r="A61" s="215"/>
      <c r="B61" s="219"/>
      <c r="C61" s="216"/>
      <c r="D61" s="216"/>
      <c r="E61" s="216"/>
      <c r="F61" s="216"/>
      <c r="G61" s="216"/>
      <c r="H61" s="216"/>
      <c r="I61" s="216"/>
      <c r="J61" s="217"/>
      <c r="K61" s="218"/>
      <c r="L61" s="218"/>
      <c r="M61" s="218"/>
      <c r="N61" s="218"/>
      <c r="O61" s="216"/>
      <c r="P61" s="216"/>
      <c r="Q61" s="216"/>
      <c r="R61" s="216"/>
      <c r="S61" s="216"/>
      <c r="T61" s="216"/>
      <c r="U61" s="216"/>
      <c r="V61" s="216"/>
      <c r="W61" s="216"/>
      <c r="X61" s="216"/>
    </row>
    <row r="62" spans="1:24">
      <c r="A62" s="215"/>
      <c r="B62" s="219"/>
      <c r="C62" s="216"/>
      <c r="D62" s="216"/>
      <c r="E62" s="216"/>
      <c r="F62" s="216"/>
      <c r="G62" s="216"/>
      <c r="H62" s="216"/>
      <c r="I62" s="216"/>
      <c r="J62" s="217"/>
      <c r="K62" s="218"/>
      <c r="L62" s="218"/>
      <c r="M62" s="218"/>
      <c r="N62" s="218"/>
      <c r="O62" s="216"/>
      <c r="P62" s="216"/>
      <c r="Q62" s="216"/>
      <c r="R62" s="216"/>
      <c r="S62" s="216"/>
      <c r="T62" s="216"/>
      <c r="U62" s="216"/>
      <c r="V62" s="216"/>
      <c r="W62" s="216"/>
      <c r="X62" s="216"/>
    </row>
    <row r="63" spans="1:24">
      <c r="A63" s="215"/>
      <c r="B63" s="219"/>
      <c r="C63" s="216"/>
      <c r="D63" s="216"/>
      <c r="E63" s="216"/>
      <c r="F63" s="216"/>
      <c r="G63" s="216"/>
      <c r="H63" s="216"/>
      <c r="I63" s="216"/>
      <c r="J63" s="217"/>
      <c r="K63" s="218"/>
      <c r="L63" s="218"/>
      <c r="M63" s="218"/>
      <c r="N63" s="218"/>
      <c r="O63" s="216"/>
      <c r="P63" s="216"/>
      <c r="Q63" s="216"/>
      <c r="R63" s="216"/>
      <c r="S63" s="216"/>
      <c r="T63" s="216"/>
      <c r="U63" s="216"/>
      <c r="V63" s="216"/>
      <c r="W63" s="216"/>
      <c r="X63" s="216"/>
    </row>
    <row r="64" spans="1:24">
      <c r="A64" s="215"/>
      <c r="B64" s="219"/>
      <c r="C64" s="216"/>
      <c r="D64" s="216"/>
      <c r="E64" s="216"/>
      <c r="F64" s="216"/>
      <c r="G64" s="216"/>
      <c r="H64" s="216"/>
      <c r="I64" s="216"/>
      <c r="J64" s="217"/>
      <c r="K64" s="218"/>
      <c r="L64" s="218"/>
      <c r="M64" s="218"/>
      <c r="N64" s="218"/>
      <c r="O64" s="216"/>
      <c r="P64" s="216"/>
      <c r="Q64" s="216"/>
      <c r="R64" s="216"/>
      <c r="S64" s="216"/>
      <c r="T64" s="216"/>
      <c r="U64" s="216"/>
      <c r="V64" s="216"/>
      <c r="W64" s="216"/>
      <c r="X64" s="216"/>
    </row>
    <row r="65" spans="1:24">
      <c r="A65" s="215"/>
      <c r="B65" s="219"/>
      <c r="C65" s="216"/>
      <c r="D65" s="216"/>
      <c r="E65" s="216"/>
      <c r="F65" s="216"/>
      <c r="G65" s="216"/>
      <c r="H65" s="216"/>
      <c r="I65" s="216"/>
      <c r="J65" s="217"/>
      <c r="K65" s="218"/>
      <c r="L65" s="218"/>
      <c r="M65" s="218"/>
      <c r="N65" s="218"/>
      <c r="O65" s="216"/>
      <c r="P65" s="216"/>
      <c r="Q65" s="216"/>
      <c r="R65" s="216"/>
      <c r="S65" s="216"/>
      <c r="T65" s="216"/>
      <c r="U65" s="216"/>
      <c r="V65" s="216"/>
      <c r="W65" s="216"/>
      <c r="X65" s="216"/>
    </row>
    <row r="66" spans="1:24">
      <c r="A66" s="215"/>
      <c r="B66" s="219"/>
      <c r="C66" s="216"/>
      <c r="D66" s="216"/>
      <c r="E66" s="216"/>
      <c r="F66" s="216"/>
      <c r="G66" s="216"/>
      <c r="H66" s="216"/>
      <c r="I66" s="216"/>
      <c r="J66" s="217"/>
      <c r="K66" s="218"/>
      <c r="L66" s="218"/>
      <c r="M66" s="218"/>
      <c r="N66" s="218"/>
      <c r="O66" s="216"/>
      <c r="P66" s="216"/>
      <c r="Q66" s="216"/>
      <c r="R66" s="216"/>
      <c r="S66" s="216"/>
      <c r="T66" s="216"/>
      <c r="U66" s="216"/>
      <c r="V66" s="216"/>
      <c r="W66" s="216"/>
      <c r="X66" s="216"/>
    </row>
    <row r="67" spans="1:24">
      <c r="A67" s="215"/>
      <c r="B67" s="219"/>
      <c r="C67" s="216"/>
      <c r="D67" s="216"/>
      <c r="E67" s="216"/>
      <c r="F67" s="216"/>
      <c r="G67" s="216"/>
      <c r="H67" s="216"/>
      <c r="I67" s="216"/>
      <c r="J67" s="217"/>
      <c r="K67" s="218"/>
      <c r="L67" s="218"/>
      <c r="M67" s="218"/>
      <c r="N67" s="218"/>
      <c r="O67" s="216"/>
      <c r="P67" s="216"/>
      <c r="Q67" s="216"/>
      <c r="R67" s="216"/>
      <c r="S67" s="216"/>
      <c r="T67" s="216"/>
      <c r="U67" s="216"/>
      <c r="V67" s="216"/>
      <c r="W67" s="216"/>
      <c r="X67" s="216"/>
    </row>
    <row r="68" spans="1:24">
      <c r="A68" s="215"/>
      <c r="B68" s="219"/>
      <c r="C68" s="216"/>
      <c r="D68" s="216"/>
      <c r="E68" s="216"/>
      <c r="F68" s="216"/>
      <c r="G68" s="216"/>
      <c r="H68" s="216"/>
      <c r="I68" s="216"/>
      <c r="J68" s="217"/>
      <c r="K68" s="218"/>
      <c r="L68" s="218"/>
      <c r="M68" s="218"/>
      <c r="N68" s="218"/>
      <c r="O68" s="216"/>
      <c r="P68" s="216"/>
      <c r="Q68" s="216"/>
      <c r="R68" s="216"/>
      <c r="S68" s="216"/>
      <c r="T68" s="216"/>
      <c r="U68" s="216"/>
      <c r="V68" s="216"/>
      <c r="W68" s="216"/>
      <c r="X68" s="216"/>
    </row>
    <row r="69" spans="1:24">
      <c r="A69" s="215"/>
      <c r="B69" s="219"/>
      <c r="C69" s="216"/>
      <c r="D69" s="216"/>
      <c r="E69" s="216"/>
      <c r="F69" s="216"/>
      <c r="G69" s="216"/>
      <c r="H69" s="216"/>
      <c r="I69" s="216"/>
      <c r="J69" s="217"/>
      <c r="K69" s="218"/>
      <c r="L69" s="218"/>
      <c r="M69" s="218"/>
      <c r="N69" s="218"/>
      <c r="O69" s="216"/>
      <c r="P69" s="216"/>
      <c r="Q69" s="216"/>
      <c r="R69" s="216"/>
      <c r="S69" s="216"/>
      <c r="T69" s="216"/>
      <c r="U69" s="216"/>
      <c r="V69" s="216"/>
      <c r="W69" s="216"/>
      <c r="X69" s="216"/>
    </row>
    <row r="70" spans="1:24">
      <c r="A70" s="215"/>
      <c r="B70" s="219"/>
      <c r="C70" s="216"/>
      <c r="D70" s="216"/>
      <c r="E70" s="216"/>
      <c r="F70" s="216"/>
      <c r="G70" s="216"/>
      <c r="H70" s="216"/>
      <c r="I70" s="216"/>
      <c r="J70" s="217"/>
      <c r="K70" s="218"/>
      <c r="L70" s="218"/>
      <c r="M70" s="218"/>
      <c r="N70" s="218"/>
      <c r="O70" s="216"/>
      <c r="P70" s="216"/>
      <c r="Q70" s="216"/>
      <c r="R70" s="216"/>
      <c r="S70" s="216"/>
      <c r="T70" s="216"/>
      <c r="U70" s="216"/>
      <c r="V70" s="216"/>
      <c r="W70" s="216"/>
      <c r="X70" s="216"/>
    </row>
    <row r="71" spans="1:24">
      <c r="A71" s="215"/>
      <c r="B71" s="219"/>
      <c r="C71" s="216"/>
      <c r="D71" s="216"/>
      <c r="E71" s="216"/>
      <c r="F71" s="216"/>
      <c r="G71" s="216"/>
      <c r="H71" s="216"/>
      <c r="I71" s="216"/>
      <c r="J71" s="217"/>
      <c r="K71" s="218"/>
      <c r="L71" s="218"/>
      <c r="M71" s="218"/>
      <c r="N71" s="218"/>
      <c r="O71" s="216"/>
      <c r="P71" s="216"/>
      <c r="Q71" s="216"/>
      <c r="R71" s="216"/>
      <c r="S71" s="216"/>
      <c r="T71" s="216"/>
      <c r="U71" s="216"/>
      <c r="V71" s="216"/>
      <c r="W71" s="216"/>
      <c r="X71" s="216"/>
    </row>
    <row r="72" spans="1:24">
      <c r="A72" s="215"/>
      <c r="B72" s="219"/>
      <c r="C72" s="216"/>
      <c r="D72" s="216"/>
      <c r="E72" s="216"/>
      <c r="F72" s="216"/>
      <c r="G72" s="216"/>
      <c r="H72" s="216"/>
      <c r="I72" s="216"/>
      <c r="J72" s="217"/>
      <c r="K72" s="218"/>
      <c r="L72" s="218"/>
      <c r="M72" s="218"/>
      <c r="N72" s="218"/>
      <c r="O72" s="216"/>
      <c r="P72" s="216"/>
      <c r="Q72" s="216"/>
      <c r="R72" s="216"/>
      <c r="S72" s="216"/>
      <c r="T72" s="216"/>
      <c r="U72" s="216"/>
      <c r="V72" s="216"/>
      <c r="W72" s="216"/>
      <c r="X72" s="216"/>
    </row>
    <row r="73" spans="1:24">
      <c r="A73" s="215"/>
      <c r="B73" s="219"/>
      <c r="C73" s="216"/>
      <c r="D73" s="216"/>
      <c r="E73" s="216"/>
      <c r="F73" s="216"/>
      <c r="G73" s="216"/>
      <c r="H73" s="216"/>
      <c r="I73" s="216"/>
      <c r="J73" s="217"/>
      <c r="K73" s="218"/>
      <c r="L73" s="218"/>
      <c r="M73" s="218"/>
      <c r="N73" s="218"/>
      <c r="O73" s="216"/>
      <c r="P73" s="216"/>
      <c r="Q73" s="216"/>
      <c r="R73" s="216"/>
      <c r="S73" s="216"/>
      <c r="T73" s="216"/>
      <c r="U73" s="216"/>
      <c r="V73" s="216"/>
      <c r="W73" s="216"/>
      <c r="X73" s="216"/>
    </row>
    <row r="74" spans="1:24">
      <c r="A74" s="215"/>
      <c r="B74" s="219"/>
      <c r="C74" s="216"/>
      <c r="D74" s="216"/>
      <c r="E74" s="216"/>
      <c r="F74" s="216"/>
      <c r="G74" s="216"/>
      <c r="H74" s="216"/>
      <c r="I74" s="216"/>
      <c r="J74" s="217"/>
      <c r="K74" s="218"/>
      <c r="L74" s="218"/>
      <c r="M74" s="218"/>
      <c r="N74" s="218"/>
      <c r="O74" s="216"/>
      <c r="P74" s="216"/>
      <c r="Q74" s="216"/>
      <c r="R74" s="216"/>
      <c r="S74" s="216"/>
      <c r="T74" s="216"/>
      <c r="U74" s="216"/>
      <c r="V74" s="216"/>
      <c r="W74" s="216"/>
      <c r="X74" s="216"/>
    </row>
    <row r="75" spans="1:24">
      <c r="A75" s="215"/>
      <c r="B75" s="219"/>
      <c r="C75" s="216"/>
      <c r="D75" s="216"/>
      <c r="E75" s="216"/>
      <c r="F75" s="216"/>
      <c r="G75" s="216"/>
      <c r="H75" s="216"/>
      <c r="I75" s="216"/>
      <c r="J75" s="217"/>
      <c r="K75" s="218"/>
      <c r="L75" s="218"/>
      <c r="M75" s="218"/>
      <c r="N75" s="218"/>
      <c r="O75" s="216"/>
      <c r="P75" s="216"/>
      <c r="Q75" s="216"/>
      <c r="R75" s="216"/>
      <c r="S75" s="216"/>
      <c r="T75" s="216"/>
      <c r="U75" s="216"/>
      <c r="V75" s="216"/>
      <c r="W75" s="216"/>
      <c r="X75" s="216"/>
    </row>
    <row r="76" spans="1:24">
      <c r="A76" s="215"/>
      <c r="B76" s="219"/>
      <c r="C76" s="216"/>
      <c r="D76" s="216"/>
      <c r="E76" s="216"/>
      <c r="F76" s="216"/>
      <c r="G76" s="216"/>
      <c r="H76" s="216"/>
      <c r="I76" s="216"/>
      <c r="J76" s="217"/>
      <c r="K76" s="218"/>
      <c r="L76" s="218"/>
      <c r="M76" s="218"/>
      <c r="N76" s="218"/>
      <c r="O76" s="216"/>
      <c r="P76" s="216"/>
      <c r="Q76" s="216"/>
      <c r="R76" s="216"/>
      <c r="S76" s="216"/>
      <c r="T76" s="216"/>
      <c r="U76" s="216"/>
      <c r="V76" s="216"/>
      <c r="W76" s="216"/>
      <c r="X76" s="216"/>
    </row>
    <row r="77" spans="1:24">
      <c r="A77" s="215"/>
      <c r="B77" s="219"/>
      <c r="C77" s="216"/>
      <c r="D77" s="216"/>
      <c r="E77" s="216"/>
      <c r="F77" s="216"/>
      <c r="G77" s="216"/>
      <c r="H77" s="216"/>
      <c r="I77" s="216"/>
      <c r="J77" s="217"/>
      <c r="K77" s="218"/>
      <c r="L77" s="218"/>
      <c r="M77" s="218"/>
      <c r="N77" s="218"/>
      <c r="O77" s="216"/>
      <c r="P77" s="216"/>
      <c r="Q77" s="216"/>
      <c r="R77" s="216"/>
      <c r="S77" s="216"/>
      <c r="T77" s="216"/>
      <c r="U77" s="216"/>
      <c r="V77" s="216"/>
      <c r="W77" s="216"/>
      <c r="X77" s="216"/>
    </row>
    <row r="78" spans="1:24">
      <c r="A78" s="215"/>
      <c r="B78" s="219"/>
      <c r="C78" s="216"/>
      <c r="D78" s="216"/>
      <c r="E78" s="216"/>
      <c r="F78" s="216"/>
      <c r="G78" s="216"/>
      <c r="H78" s="216"/>
      <c r="I78" s="216"/>
      <c r="J78" s="217"/>
      <c r="K78" s="218"/>
      <c r="L78" s="218"/>
      <c r="M78" s="218"/>
      <c r="N78" s="218"/>
      <c r="O78" s="216"/>
      <c r="P78" s="216"/>
      <c r="Q78" s="216"/>
      <c r="R78" s="216"/>
      <c r="S78" s="216"/>
      <c r="T78" s="216"/>
      <c r="U78" s="216"/>
      <c r="V78" s="216"/>
      <c r="W78" s="216"/>
      <c r="X78" s="216"/>
    </row>
    <row r="79" spans="1:24">
      <c r="A79" s="215"/>
      <c r="B79" s="219"/>
      <c r="C79" s="216"/>
      <c r="D79" s="216"/>
      <c r="E79" s="216"/>
      <c r="F79" s="216"/>
      <c r="G79" s="216"/>
      <c r="H79" s="216"/>
      <c r="I79" s="216"/>
      <c r="J79" s="217"/>
      <c r="K79" s="218"/>
      <c r="L79" s="218"/>
      <c r="M79" s="218"/>
      <c r="N79" s="218"/>
      <c r="O79" s="216"/>
      <c r="P79" s="216"/>
      <c r="Q79" s="216"/>
      <c r="R79" s="216"/>
      <c r="S79" s="216"/>
      <c r="T79" s="216"/>
      <c r="U79" s="216"/>
      <c r="V79" s="216"/>
      <c r="W79" s="216"/>
      <c r="X79" s="216"/>
    </row>
    <row r="80" spans="1:24">
      <c r="A80" s="215"/>
      <c r="B80" s="219"/>
      <c r="C80" s="216"/>
      <c r="D80" s="216"/>
      <c r="E80" s="216"/>
      <c r="F80" s="216"/>
      <c r="G80" s="216"/>
      <c r="H80" s="216"/>
      <c r="I80" s="216"/>
      <c r="J80" s="217"/>
      <c r="K80" s="218"/>
      <c r="L80" s="218"/>
      <c r="M80" s="218"/>
      <c r="N80" s="218"/>
      <c r="O80" s="216"/>
      <c r="P80" s="216"/>
      <c r="Q80" s="216"/>
      <c r="R80" s="216"/>
      <c r="S80" s="216"/>
      <c r="T80" s="216"/>
      <c r="U80" s="216"/>
      <c r="V80" s="216"/>
      <c r="W80" s="216"/>
      <c r="X80" s="216"/>
    </row>
    <row r="81" spans="1:24">
      <c r="A81" s="215"/>
      <c r="B81" s="215"/>
      <c r="C81" s="219"/>
      <c r="D81" s="215"/>
      <c r="E81" s="215"/>
      <c r="F81" s="215"/>
      <c r="G81" s="215"/>
      <c r="H81" s="215"/>
      <c r="I81" s="215"/>
      <c r="J81" s="215"/>
      <c r="K81" s="215"/>
      <c r="L81" s="215"/>
      <c r="M81" s="215"/>
      <c r="N81" s="215"/>
      <c r="O81" s="215"/>
      <c r="P81" s="215"/>
      <c r="Q81" s="215"/>
      <c r="R81" s="215"/>
      <c r="S81" s="215"/>
      <c r="T81" s="215"/>
      <c r="U81" s="215"/>
      <c r="V81" s="215"/>
      <c r="W81" s="215"/>
      <c r="X81" s="215"/>
    </row>
    <row r="82" spans="1:24">
      <c r="A82" s="296"/>
      <c r="B82" s="296"/>
      <c r="C82" s="296"/>
      <c r="D82" s="296"/>
      <c r="E82" s="296"/>
      <c r="F82" s="296"/>
      <c r="G82" s="296"/>
      <c r="H82" s="296"/>
      <c r="I82" s="296"/>
      <c r="J82" s="296"/>
      <c r="K82" s="296"/>
      <c r="L82" s="296"/>
      <c r="M82" s="296"/>
      <c r="N82" s="296"/>
      <c r="O82" s="296"/>
      <c r="P82" s="296"/>
      <c r="Q82" s="296"/>
      <c r="R82" s="296"/>
      <c r="S82" s="296"/>
      <c r="T82" s="296"/>
      <c r="U82" s="296"/>
      <c r="V82" s="296"/>
      <c r="W82" s="296"/>
      <c r="X82" s="296"/>
    </row>
    <row r="83" spans="1:24">
      <c r="A83" s="215"/>
      <c r="B83" s="215"/>
      <c r="C83" s="215"/>
      <c r="D83" s="215"/>
      <c r="E83" s="215"/>
      <c r="F83" s="215"/>
      <c r="G83" s="215"/>
      <c r="H83" s="215"/>
      <c r="I83" s="215"/>
      <c r="J83" s="215"/>
      <c r="K83" s="215"/>
      <c r="L83" s="215"/>
      <c r="M83" s="215"/>
      <c r="N83" s="215"/>
      <c r="O83" s="215"/>
      <c r="P83" s="215"/>
      <c r="Q83" s="215"/>
      <c r="R83" s="215"/>
      <c r="S83" s="215"/>
      <c r="T83" s="215"/>
      <c r="U83" s="215"/>
      <c r="V83" s="215"/>
      <c r="W83" s="215"/>
      <c r="X83" s="215"/>
    </row>
  </sheetData>
  <mergeCells count="18">
    <mergeCell ref="B21:X25"/>
    <mergeCell ref="B26:O26"/>
    <mergeCell ref="B27:N27"/>
    <mergeCell ref="B28:X34"/>
    <mergeCell ref="A82:X82"/>
    <mergeCell ref="B20:N20"/>
    <mergeCell ref="A1:X1"/>
    <mergeCell ref="A3:X3"/>
    <mergeCell ref="Q9:X9"/>
    <mergeCell ref="Q10:X10"/>
    <mergeCell ref="T4:X4"/>
    <mergeCell ref="N11:P11"/>
    <mergeCell ref="N10:P10"/>
    <mergeCell ref="N9:P9"/>
    <mergeCell ref="Q11:X11"/>
    <mergeCell ref="A15:X15"/>
    <mergeCell ref="A16:X16"/>
    <mergeCell ref="B18:X18"/>
  </mergeCells>
  <phoneticPr fontId="1"/>
  <dataValidations count="3">
    <dataValidation allowBlank="1" showInputMessage="1" showErrorMessage="1" promptTitle="代表者名の入力" prompt="法人代表者の職名及び氏名を入力してください。" sqref="Q12:Q13" xr:uid="{0375AD0E-E6C9-4417-BDA8-575B176B0283}"/>
    <dataValidation allowBlank="1" showErrorMessage="1" promptTitle="所在地の入力" prompt="法人所在地を記載してください。" sqref="Q9:X9" xr:uid="{2A2D1A7F-54CF-4722-9C3E-2CDC9A85C2FC}"/>
    <dataValidation allowBlank="1" showErrorMessage="1" promptTitle="代表者名の入力" prompt="法人代表者の職名及び氏名を入力してください。" sqref="Q10:X11" xr:uid="{1749043D-9601-4BB3-9DC2-532B7C4E0C8D}"/>
  </dataValidations>
  <pageMargins left="0.7" right="0.7" top="0.75" bottom="0.75" header="0.3" footer="0.3"/>
  <pageSetup paperSize="9" scale="73"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81A98-EF95-41BC-A4D4-8E21E8684854}">
  <sheetPr codeName="Sheet11">
    <tabColor rgb="FFFFFF00"/>
    <pageSetUpPr fitToPage="1"/>
  </sheetPr>
  <dimension ref="A1:X77"/>
  <sheetViews>
    <sheetView view="pageBreakPreview" zoomScaleNormal="100" zoomScaleSheetLayoutView="100" workbookViewId="0">
      <selection activeCell="P22" sqref="P22"/>
    </sheetView>
  </sheetViews>
  <sheetFormatPr defaultRowHeight="18"/>
  <cols>
    <col min="1" max="24" width="4.58203125" customWidth="1"/>
  </cols>
  <sheetData>
    <row r="1" spans="1:24" ht="22.5">
      <c r="A1" s="304" t="s">
        <v>369</v>
      </c>
      <c r="B1" s="305"/>
      <c r="C1" s="305"/>
      <c r="D1" s="305"/>
      <c r="E1" s="305"/>
      <c r="F1" s="305"/>
      <c r="G1" s="305"/>
      <c r="H1" s="305"/>
      <c r="I1" s="305"/>
      <c r="J1" s="305"/>
      <c r="K1" s="305"/>
      <c r="L1" s="305"/>
      <c r="M1" s="305"/>
      <c r="N1" s="305"/>
      <c r="O1" s="305"/>
      <c r="P1" s="305"/>
      <c r="Q1" s="305"/>
      <c r="R1" s="305"/>
      <c r="S1" s="305"/>
      <c r="T1" s="305"/>
      <c r="U1" s="305"/>
      <c r="V1" s="305"/>
      <c r="W1" s="305"/>
      <c r="X1" s="305"/>
    </row>
    <row r="2" spans="1:24">
      <c r="A2" s="200"/>
      <c r="B2" s="200"/>
      <c r="C2" s="200"/>
      <c r="D2" s="200"/>
      <c r="E2" s="200"/>
      <c r="F2" s="200"/>
      <c r="G2" s="200"/>
      <c r="H2" s="200"/>
      <c r="I2" s="200"/>
      <c r="J2" s="200"/>
      <c r="K2" s="200"/>
      <c r="L2" s="200"/>
      <c r="M2" s="200"/>
      <c r="N2" s="200"/>
      <c r="O2" s="200"/>
      <c r="P2" s="200"/>
      <c r="Q2" s="200" t="s">
        <v>49</v>
      </c>
      <c r="R2" s="200"/>
      <c r="S2" s="200"/>
      <c r="T2" s="200"/>
      <c r="U2" s="200"/>
      <c r="V2" s="200"/>
      <c r="W2" s="201"/>
      <c r="X2" s="201"/>
    </row>
    <row r="3" spans="1:24">
      <c r="A3" s="299" t="s">
        <v>370</v>
      </c>
      <c r="B3" s="299"/>
      <c r="C3" s="299"/>
      <c r="D3" s="299"/>
      <c r="E3" s="299"/>
      <c r="F3" s="299"/>
      <c r="G3" s="299"/>
      <c r="H3" s="299"/>
      <c r="I3" s="299"/>
      <c r="J3" s="299"/>
      <c r="K3" s="299"/>
      <c r="L3" s="299"/>
      <c r="M3" s="299"/>
      <c r="N3" s="299"/>
      <c r="O3" s="299"/>
      <c r="P3" s="299"/>
      <c r="Q3" s="299"/>
      <c r="R3" s="299"/>
      <c r="S3" s="299"/>
      <c r="T3" s="299"/>
      <c r="U3" s="299"/>
      <c r="V3" s="299"/>
      <c r="W3" s="299"/>
      <c r="X3" s="299"/>
    </row>
    <row r="4" spans="1:24">
      <c r="A4" s="200"/>
      <c r="B4" s="200"/>
      <c r="C4" s="200"/>
      <c r="D4" s="200"/>
      <c r="E4" s="200"/>
      <c r="F4" s="200"/>
      <c r="G4" s="200"/>
      <c r="H4" s="200"/>
      <c r="I4" s="200"/>
      <c r="J4" s="200"/>
      <c r="K4" s="200"/>
      <c r="L4" s="200"/>
      <c r="M4" s="200"/>
      <c r="N4" s="200"/>
      <c r="O4" s="200"/>
      <c r="P4" s="200"/>
      <c r="Q4" s="200"/>
      <c r="R4" s="200"/>
      <c r="S4" s="200"/>
      <c r="T4" s="200"/>
      <c r="U4" s="200"/>
      <c r="V4" s="200"/>
      <c r="W4" s="201"/>
      <c r="X4" s="201"/>
    </row>
    <row r="5" spans="1:24" ht="24" customHeight="1">
      <c r="A5" s="200"/>
      <c r="B5" s="200"/>
      <c r="C5" s="200"/>
      <c r="D5" s="200"/>
      <c r="E5" s="200"/>
      <c r="F5" s="200"/>
      <c r="G5" s="200"/>
      <c r="H5" s="200"/>
      <c r="I5" s="200"/>
      <c r="J5" s="200"/>
      <c r="K5" s="200"/>
      <c r="L5" s="200"/>
      <c r="M5" s="200"/>
      <c r="N5" s="200"/>
      <c r="O5" s="200"/>
      <c r="P5" s="200"/>
      <c r="Q5" s="200"/>
      <c r="R5" s="202"/>
      <c r="S5" s="202"/>
      <c r="T5" s="307" t="str">
        <f>IF('経費所要額調書（合計）'!B10="","",'経費所要額調書（合計）'!B10)</f>
        <v/>
      </c>
      <c r="U5" s="555"/>
      <c r="V5" s="555"/>
      <c r="W5" s="555"/>
      <c r="X5" s="555"/>
    </row>
    <row r="6" spans="1:24">
      <c r="A6" s="200"/>
      <c r="B6" s="200"/>
      <c r="C6" s="200"/>
      <c r="D6" s="200"/>
      <c r="E6" s="200"/>
      <c r="F6" s="200"/>
      <c r="G6" s="200"/>
      <c r="H6" s="200"/>
      <c r="I6" s="200"/>
      <c r="J6" s="200"/>
      <c r="K6" s="200"/>
      <c r="L6" s="200"/>
      <c r="M6" s="200"/>
      <c r="N6" s="200"/>
      <c r="O6" s="200"/>
      <c r="P6" s="200"/>
      <c r="Q6" s="200"/>
      <c r="R6" s="200"/>
      <c r="S6" s="200"/>
      <c r="T6" s="200"/>
      <c r="U6" s="200"/>
      <c r="V6" s="200"/>
      <c r="W6" s="200"/>
      <c r="X6" s="200"/>
    </row>
    <row r="7" spans="1:24">
      <c r="A7" s="200"/>
      <c r="B7" s="200" t="s">
        <v>50</v>
      </c>
      <c r="C7" s="200"/>
      <c r="D7" s="200"/>
      <c r="E7" s="200"/>
      <c r="F7" s="200"/>
      <c r="G7" s="200"/>
      <c r="H7" s="200"/>
      <c r="I7" s="200"/>
      <c r="J7" s="200"/>
      <c r="K7" s="200"/>
      <c r="L7" s="200"/>
      <c r="M7" s="200"/>
      <c r="N7" s="200"/>
      <c r="O7" s="200"/>
      <c r="P7" s="200"/>
      <c r="Q7" s="200"/>
      <c r="R7" s="200"/>
      <c r="S7" s="200"/>
      <c r="T7" s="200"/>
      <c r="U7" s="200"/>
      <c r="V7" s="200"/>
      <c r="W7" s="200"/>
      <c r="X7" s="200"/>
    </row>
    <row r="8" spans="1:24">
      <c r="A8" s="200"/>
      <c r="B8" s="200"/>
      <c r="C8" s="200"/>
      <c r="D8" s="200"/>
      <c r="E8" s="200"/>
      <c r="F8" s="200"/>
      <c r="G8" s="200"/>
      <c r="H8" s="200"/>
      <c r="I8" s="200"/>
      <c r="J8" s="200"/>
      <c r="K8" s="200"/>
      <c r="L8" s="200"/>
      <c r="M8" s="200"/>
      <c r="N8" s="200"/>
      <c r="O8" s="200"/>
      <c r="P8" s="200"/>
      <c r="Q8" s="200"/>
      <c r="R8" s="200"/>
      <c r="S8" s="200"/>
      <c r="T8" s="200"/>
      <c r="U8" s="200"/>
      <c r="V8" s="200"/>
      <c r="W8" s="200"/>
      <c r="X8" s="200"/>
    </row>
    <row r="9" spans="1:24">
      <c r="A9" s="200"/>
      <c r="B9" s="200"/>
      <c r="C9" s="200"/>
      <c r="D9" s="200"/>
      <c r="E9" s="200"/>
      <c r="F9" s="200"/>
      <c r="G9" s="200"/>
      <c r="H9" s="200"/>
      <c r="I9" s="200"/>
      <c r="J9" s="200"/>
      <c r="K9" s="200"/>
      <c r="L9" s="200"/>
      <c r="M9" s="200"/>
      <c r="N9" s="200"/>
      <c r="O9" s="200"/>
      <c r="P9" s="200"/>
      <c r="Q9" s="200"/>
      <c r="R9" s="200"/>
      <c r="S9" s="200"/>
      <c r="T9" s="200"/>
      <c r="U9" s="200"/>
      <c r="V9" s="200"/>
      <c r="W9" s="200"/>
      <c r="X9" s="200"/>
    </row>
    <row r="10" spans="1:24" ht="24" customHeight="1">
      <c r="A10" s="200"/>
      <c r="B10" s="200"/>
      <c r="C10" s="200"/>
      <c r="D10" s="200"/>
      <c r="E10" s="200"/>
      <c r="F10" s="200"/>
      <c r="G10" s="200"/>
      <c r="H10" s="200"/>
      <c r="I10" s="200"/>
      <c r="J10" s="200"/>
      <c r="K10" s="200"/>
      <c r="L10" s="200"/>
      <c r="M10" s="200"/>
      <c r="N10" s="299" t="s">
        <v>51</v>
      </c>
      <c r="O10" s="299"/>
      <c r="P10" s="299"/>
      <c r="Q10" s="306" t="str">
        <f>IF('経費所要額調書（合計）'!B8="","",'経費所要額調書（合計）'!B8)</f>
        <v/>
      </c>
      <c r="R10" s="306"/>
      <c r="S10" s="306"/>
      <c r="T10" s="306"/>
      <c r="U10" s="306"/>
      <c r="V10" s="306"/>
      <c r="W10" s="306"/>
      <c r="X10" s="306"/>
    </row>
    <row r="11" spans="1:24" ht="24" customHeight="1">
      <c r="A11" s="200"/>
      <c r="B11" s="200"/>
      <c r="C11" s="200"/>
      <c r="D11" s="200"/>
      <c r="E11" s="200"/>
      <c r="F11" s="200"/>
      <c r="G11" s="200"/>
      <c r="H11" s="200"/>
      <c r="I11" s="200"/>
      <c r="J11" s="200"/>
      <c r="K11" s="200"/>
      <c r="L11" s="200"/>
      <c r="M11" s="200"/>
      <c r="N11" s="299" t="s">
        <v>52</v>
      </c>
      <c r="O11" s="299"/>
      <c r="P11" s="299"/>
      <c r="Q11" s="297" t="str">
        <f>IF('経費所要額調書（合計）'!B5="","",'経費所要額調書（合計）'!B5)</f>
        <v/>
      </c>
      <c r="R11" s="297"/>
      <c r="S11" s="297"/>
      <c r="T11" s="297"/>
      <c r="U11" s="297"/>
      <c r="V11" s="297"/>
      <c r="W11" s="297"/>
      <c r="X11" s="297"/>
    </row>
    <row r="12" spans="1:24" ht="48" customHeight="1">
      <c r="A12" s="200"/>
      <c r="B12" s="200"/>
      <c r="C12" s="200"/>
      <c r="D12" s="200"/>
      <c r="E12" s="200"/>
      <c r="F12" s="200"/>
      <c r="G12" s="200"/>
      <c r="H12" s="200"/>
      <c r="I12" s="200"/>
      <c r="J12" s="200"/>
      <c r="K12" s="200"/>
      <c r="L12" s="203"/>
      <c r="M12" s="200"/>
      <c r="N12" s="303" t="s">
        <v>345</v>
      </c>
      <c r="O12" s="303"/>
      <c r="P12" s="303"/>
      <c r="Q12" s="297" t="str">
        <f>IF('経費所要額調書（合計）'!D5="","",'経費所要額調書（合計）'!D5)</f>
        <v/>
      </c>
      <c r="R12" s="298"/>
      <c r="S12" s="298"/>
      <c r="T12" s="298"/>
      <c r="U12" s="298"/>
      <c r="V12" s="298"/>
      <c r="W12" s="298"/>
      <c r="X12" s="298"/>
    </row>
    <row r="13" spans="1:24" ht="22.5">
      <c r="A13" s="200"/>
      <c r="B13" s="200"/>
      <c r="C13" s="200"/>
      <c r="D13" s="200"/>
      <c r="E13" s="200"/>
      <c r="F13" s="200"/>
      <c r="G13" s="200"/>
      <c r="H13" s="200"/>
      <c r="I13" s="200"/>
      <c r="J13" s="200"/>
      <c r="K13" s="200"/>
      <c r="L13" s="203"/>
      <c r="M13" s="200"/>
      <c r="N13" s="200"/>
      <c r="O13" s="203"/>
      <c r="P13" s="204"/>
      <c r="Q13" s="205"/>
      <c r="R13" s="206"/>
      <c r="S13" s="206"/>
      <c r="T13" s="206"/>
      <c r="U13" s="206"/>
      <c r="V13" s="206"/>
      <c r="W13" s="206"/>
      <c r="X13" s="206"/>
    </row>
    <row r="14" spans="1:24" ht="22.5">
      <c r="A14" s="200"/>
      <c r="B14" s="200"/>
      <c r="C14" s="200"/>
      <c r="D14" s="200"/>
      <c r="E14" s="200"/>
      <c r="F14" s="200"/>
      <c r="G14" s="200"/>
      <c r="H14" s="200"/>
      <c r="I14" s="200"/>
      <c r="J14" s="200"/>
      <c r="K14" s="200"/>
      <c r="L14" s="203"/>
      <c r="M14" s="200"/>
      <c r="N14" s="200"/>
      <c r="O14" s="203"/>
      <c r="P14" s="204"/>
      <c r="Q14" s="205"/>
      <c r="R14" s="206"/>
      <c r="S14" s="206"/>
      <c r="T14" s="206"/>
      <c r="U14" s="206"/>
      <c r="V14" s="206"/>
      <c r="W14" s="206"/>
      <c r="X14" s="206"/>
    </row>
    <row r="15" spans="1:24">
      <c r="A15" s="207"/>
      <c r="B15" s="207"/>
      <c r="C15" s="207"/>
      <c r="D15" s="207"/>
      <c r="E15" s="207"/>
      <c r="F15" s="207"/>
      <c r="G15" s="207"/>
      <c r="H15" s="207"/>
      <c r="I15" s="207"/>
      <c r="J15" s="207"/>
      <c r="K15" s="207"/>
      <c r="L15" s="207"/>
      <c r="M15" s="207"/>
      <c r="N15" s="207"/>
      <c r="O15" s="207"/>
      <c r="P15" s="207"/>
      <c r="Q15" s="207"/>
      <c r="R15" s="207"/>
      <c r="S15" s="207"/>
      <c r="T15" s="207"/>
      <c r="U15" s="207"/>
      <c r="V15" s="207"/>
      <c r="W15" s="207"/>
      <c r="X15" s="207"/>
    </row>
    <row r="16" spans="1:24" ht="59.15" customHeight="1">
      <c r="A16" s="300" t="s">
        <v>371</v>
      </c>
      <c r="B16" s="300"/>
      <c r="C16" s="300"/>
      <c r="D16" s="300"/>
      <c r="E16" s="300"/>
      <c r="F16" s="300"/>
      <c r="G16" s="300"/>
      <c r="H16" s="300"/>
      <c r="I16" s="300"/>
      <c r="J16" s="300"/>
      <c r="K16" s="300"/>
      <c r="L16" s="300"/>
      <c r="M16" s="300"/>
      <c r="N16" s="300"/>
      <c r="O16" s="300"/>
      <c r="P16" s="300"/>
      <c r="Q16" s="300"/>
      <c r="R16" s="300"/>
      <c r="S16" s="300"/>
      <c r="T16" s="300"/>
      <c r="U16" s="300"/>
      <c r="V16" s="300"/>
      <c r="W16" s="300"/>
      <c r="X16" s="300"/>
    </row>
    <row r="17" spans="1:24">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row>
    <row r="18" spans="1:24">
      <c r="A18" s="208"/>
      <c r="B18" s="208"/>
      <c r="C18" s="208"/>
      <c r="D18" s="208"/>
      <c r="E18" s="208"/>
      <c r="F18" s="208"/>
      <c r="G18" s="208"/>
      <c r="H18" s="208"/>
      <c r="I18" s="208"/>
      <c r="J18" s="208"/>
      <c r="K18" s="208"/>
      <c r="L18" s="208"/>
      <c r="M18" s="208"/>
      <c r="N18" s="208"/>
      <c r="O18" s="208"/>
      <c r="P18" s="208"/>
      <c r="Q18" s="208"/>
      <c r="R18" s="208"/>
      <c r="S18" s="208"/>
      <c r="T18" s="208"/>
      <c r="U18" s="208"/>
      <c r="V18" s="208"/>
      <c r="W18" s="208"/>
      <c r="X18" s="208"/>
    </row>
    <row r="19" spans="1:24">
      <c r="A19" s="209"/>
      <c r="B19" s="302" t="s">
        <v>56</v>
      </c>
      <c r="C19" s="302"/>
      <c r="D19" s="302"/>
      <c r="E19" s="302"/>
      <c r="F19" s="302"/>
      <c r="G19" s="302"/>
      <c r="H19" s="302"/>
      <c r="I19" s="302"/>
      <c r="J19" s="302"/>
      <c r="K19" s="302"/>
      <c r="L19" s="302"/>
      <c r="M19" s="302"/>
      <c r="N19" s="302"/>
      <c r="O19" s="302"/>
      <c r="P19" s="302"/>
      <c r="Q19" s="302"/>
      <c r="R19" s="302"/>
      <c r="S19" s="302"/>
      <c r="T19" s="302"/>
      <c r="U19" s="302"/>
      <c r="V19" s="302"/>
      <c r="W19" s="302"/>
      <c r="X19" s="302"/>
    </row>
    <row r="20" spans="1:24">
      <c r="A20" s="209"/>
      <c r="B20" s="210"/>
      <c r="C20" s="210"/>
      <c r="D20" s="210"/>
      <c r="E20" s="210"/>
      <c r="F20" s="210"/>
      <c r="G20" s="210"/>
      <c r="H20" s="210"/>
      <c r="I20" s="210"/>
      <c r="J20" s="210"/>
      <c r="K20" s="210"/>
      <c r="L20" s="210"/>
      <c r="M20" s="210"/>
      <c r="N20" s="210"/>
      <c r="O20" s="210"/>
      <c r="P20" s="210"/>
      <c r="Q20" s="210"/>
      <c r="R20" s="210"/>
      <c r="S20" s="210"/>
      <c r="T20" s="210"/>
      <c r="U20" s="210"/>
      <c r="V20" s="210"/>
      <c r="W20" s="210"/>
      <c r="X20" s="210"/>
    </row>
    <row r="21" spans="1:24">
      <c r="A21" s="200"/>
      <c r="B21" s="211" t="s">
        <v>372</v>
      </c>
      <c r="C21" s="209"/>
      <c r="D21" s="209"/>
      <c r="E21" s="209"/>
      <c r="F21" s="209"/>
      <c r="G21" s="209"/>
      <c r="H21" s="209"/>
      <c r="I21" s="212" t="s">
        <v>58</v>
      </c>
      <c r="J21" s="554" t="str">
        <f ca="1">IF('実績報告額調（合計）'!E30=0,"",'実績報告額調（合計）'!E30)</f>
        <v/>
      </c>
      <c r="K21" s="554"/>
      <c r="L21" s="554"/>
      <c r="M21" s="554"/>
      <c r="N21" s="554"/>
      <c r="O21" s="212" t="s">
        <v>59</v>
      </c>
      <c r="P21" s="209"/>
      <c r="Q21" s="209"/>
      <c r="R21" s="209"/>
      <c r="S21" s="209"/>
      <c r="T21" s="209"/>
      <c r="U21" s="209"/>
      <c r="V21" s="209"/>
      <c r="W21" s="209"/>
      <c r="X21" s="209"/>
    </row>
    <row r="22" spans="1:24" ht="22.5">
      <c r="A22" s="200"/>
      <c r="B22" s="211"/>
      <c r="C22" s="209"/>
      <c r="D22" s="209"/>
      <c r="E22" s="209"/>
      <c r="F22" s="209"/>
      <c r="G22" s="209"/>
      <c r="H22" s="209"/>
      <c r="I22" s="209"/>
      <c r="J22" s="213"/>
      <c r="K22" s="214"/>
      <c r="L22" s="214"/>
      <c r="M22" s="214"/>
      <c r="N22" s="214"/>
      <c r="O22" s="209"/>
      <c r="P22" s="209"/>
      <c r="Q22" s="209"/>
      <c r="R22" s="209"/>
      <c r="S22" s="209"/>
      <c r="T22" s="209"/>
      <c r="U22" s="209"/>
      <c r="V22" s="209"/>
      <c r="W22" s="209"/>
      <c r="X22" s="209"/>
    </row>
    <row r="23" spans="1:24" ht="22.5">
      <c r="A23" s="200"/>
      <c r="B23" s="211" t="s">
        <v>373</v>
      </c>
      <c r="C23" s="209"/>
      <c r="D23" s="209"/>
      <c r="E23" s="209"/>
      <c r="F23" s="209"/>
      <c r="G23" s="209"/>
      <c r="H23" s="209"/>
      <c r="I23" s="209"/>
      <c r="J23" s="213"/>
      <c r="K23" s="214"/>
      <c r="L23" s="214"/>
      <c r="M23" s="214"/>
      <c r="N23" s="214"/>
      <c r="O23" s="209"/>
      <c r="P23" s="209"/>
      <c r="Q23" s="209"/>
      <c r="R23" s="209"/>
      <c r="S23" s="209"/>
      <c r="T23" s="209"/>
      <c r="U23" s="209"/>
      <c r="V23" s="209"/>
      <c r="W23" s="209"/>
      <c r="X23" s="209"/>
    </row>
    <row r="24" spans="1:24" ht="22.5">
      <c r="A24" s="200"/>
      <c r="B24" s="211"/>
      <c r="C24" s="209"/>
      <c r="D24" s="209"/>
      <c r="E24" s="209"/>
      <c r="F24" s="209"/>
      <c r="G24" s="209"/>
      <c r="H24" s="209"/>
      <c r="I24" s="209"/>
      <c r="J24" s="213"/>
      <c r="K24" s="214"/>
      <c r="L24" s="214"/>
      <c r="M24" s="214"/>
      <c r="N24" s="214"/>
      <c r="O24" s="209"/>
      <c r="P24" s="209"/>
      <c r="Q24" s="209"/>
      <c r="R24" s="209"/>
      <c r="S24" s="209"/>
      <c r="T24" s="209"/>
      <c r="U24" s="209"/>
      <c r="V24" s="209"/>
      <c r="W24" s="209"/>
      <c r="X24" s="209"/>
    </row>
    <row r="25" spans="1:24" ht="22.5">
      <c r="A25" s="200"/>
      <c r="B25" s="211" t="s">
        <v>61</v>
      </c>
      <c r="C25" s="209"/>
      <c r="D25" s="209"/>
      <c r="E25" s="209"/>
      <c r="F25" s="209"/>
      <c r="G25" s="209"/>
      <c r="H25" s="209"/>
      <c r="I25" s="209"/>
      <c r="J25" s="213"/>
      <c r="K25" s="214"/>
      <c r="L25" s="214"/>
      <c r="M25" s="214"/>
      <c r="N25" s="214"/>
      <c r="O25" s="209"/>
      <c r="P25" s="209"/>
      <c r="Q25" s="209"/>
      <c r="R25" s="209"/>
      <c r="S25" s="209"/>
      <c r="T25" s="209"/>
      <c r="U25" s="209"/>
      <c r="V25" s="209"/>
      <c r="W25" s="209"/>
      <c r="X25" s="209"/>
    </row>
    <row r="26" spans="1:24" ht="22.5">
      <c r="A26" s="200"/>
      <c r="B26" s="211"/>
      <c r="C26" s="209"/>
      <c r="D26" s="209"/>
      <c r="E26" s="209"/>
      <c r="F26" s="209"/>
      <c r="G26" s="209"/>
      <c r="H26" s="209"/>
      <c r="I26" s="209"/>
      <c r="J26" s="213"/>
      <c r="K26" s="214"/>
      <c r="L26" s="214"/>
      <c r="M26" s="214"/>
      <c r="N26" s="214"/>
      <c r="O26" s="209"/>
      <c r="P26" s="209"/>
      <c r="Q26" s="209"/>
      <c r="R26" s="209"/>
      <c r="S26" s="209"/>
      <c r="T26" s="209"/>
      <c r="U26" s="209"/>
      <c r="V26" s="209"/>
      <c r="W26" s="209"/>
      <c r="X26" s="209"/>
    </row>
    <row r="27" spans="1:24" ht="21" customHeight="1">
      <c r="A27" s="200"/>
      <c r="B27" s="211" t="s">
        <v>62</v>
      </c>
      <c r="C27" s="209"/>
      <c r="D27" s="209"/>
      <c r="E27" s="209"/>
      <c r="F27" s="209"/>
      <c r="G27" s="209"/>
      <c r="H27" s="209"/>
      <c r="I27" s="209"/>
      <c r="J27" s="213"/>
      <c r="K27" s="214"/>
      <c r="L27" s="214"/>
      <c r="M27" s="214"/>
      <c r="N27" s="214"/>
      <c r="O27" s="209"/>
      <c r="P27" s="209"/>
      <c r="Q27" s="209"/>
      <c r="R27" s="209"/>
      <c r="S27" s="209"/>
      <c r="T27" s="209"/>
      <c r="U27" s="209"/>
      <c r="V27" s="209"/>
      <c r="W27" s="209"/>
      <c r="X27" s="209"/>
    </row>
    <row r="28" spans="1:24" ht="22.5">
      <c r="A28" s="200"/>
      <c r="B28" s="211"/>
      <c r="C28" s="209"/>
      <c r="D28" s="209"/>
      <c r="E28" s="209"/>
      <c r="F28" s="209"/>
      <c r="G28" s="209"/>
      <c r="H28" s="209"/>
      <c r="I28" s="209"/>
      <c r="J28" s="213"/>
      <c r="K28" s="214"/>
      <c r="L28" s="214"/>
      <c r="M28" s="214"/>
      <c r="N28" s="214"/>
      <c r="O28" s="209"/>
      <c r="P28" s="209"/>
      <c r="Q28" s="209"/>
      <c r="R28" s="209"/>
      <c r="S28" s="209"/>
      <c r="T28" s="209"/>
      <c r="U28" s="209"/>
      <c r="V28" s="209"/>
      <c r="W28" s="209"/>
      <c r="X28" s="209"/>
    </row>
    <row r="29" spans="1:24" ht="22.5">
      <c r="A29" s="200"/>
      <c r="B29" s="211" t="s">
        <v>374</v>
      </c>
      <c r="C29" s="209"/>
      <c r="D29" s="209"/>
      <c r="E29" s="209"/>
      <c r="F29" s="209"/>
      <c r="G29" s="209"/>
      <c r="H29" s="209"/>
      <c r="I29" s="209"/>
      <c r="J29" s="213"/>
      <c r="K29" s="214"/>
      <c r="L29" s="214"/>
      <c r="M29" s="214"/>
      <c r="N29" s="214"/>
      <c r="O29" s="209"/>
      <c r="P29" s="209"/>
      <c r="Q29" s="209"/>
      <c r="R29" s="209"/>
      <c r="S29" s="209"/>
      <c r="T29" s="209"/>
      <c r="U29" s="209"/>
      <c r="V29" s="209"/>
      <c r="W29" s="209"/>
      <c r="X29" s="209"/>
    </row>
    <row r="30" spans="1:24" ht="22.5">
      <c r="A30" s="200"/>
      <c r="B30" s="211"/>
      <c r="C30" s="209"/>
      <c r="D30" s="209"/>
      <c r="E30" s="209"/>
      <c r="F30" s="209"/>
      <c r="G30" s="209"/>
      <c r="H30" s="209"/>
      <c r="I30" s="209"/>
      <c r="J30" s="213"/>
      <c r="K30" s="214"/>
      <c r="L30" s="214"/>
      <c r="M30" s="214"/>
      <c r="N30" s="214"/>
      <c r="O30" s="209"/>
      <c r="P30" s="209"/>
      <c r="Q30" s="209"/>
      <c r="R30" s="209"/>
      <c r="S30" s="209"/>
      <c r="T30" s="209"/>
      <c r="U30" s="209"/>
      <c r="V30" s="209"/>
      <c r="W30" s="209"/>
      <c r="X30" s="209"/>
    </row>
    <row r="31" spans="1:24" ht="22.5">
      <c r="A31" s="200"/>
      <c r="B31" s="211" t="s">
        <v>375</v>
      </c>
      <c r="C31" s="209"/>
      <c r="D31" s="209"/>
      <c r="E31" s="209"/>
      <c r="F31" s="209"/>
      <c r="G31" s="209"/>
      <c r="H31" s="209"/>
      <c r="I31" s="209"/>
      <c r="J31" s="213"/>
      <c r="K31" s="214"/>
      <c r="L31" s="214"/>
      <c r="M31" s="214"/>
      <c r="N31" s="214"/>
      <c r="O31" s="209"/>
      <c r="P31" s="209"/>
      <c r="Q31" s="209"/>
      <c r="R31" s="209"/>
      <c r="S31" s="209"/>
      <c r="T31" s="209"/>
      <c r="U31" s="209"/>
      <c r="V31" s="209"/>
      <c r="W31" s="209"/>
      <c r="X31" s="209"/>
    </row>
    <row r="32" spans="1:24" ht="22.5">
      <c r="A32" s="200"/>
      <c r="B32" s="211"/>
      <c r="C32" s="209"/>
      <c r="D32" s="209"/>
      <c r="E32" s="209"/>
      <c r="F32" s="209"/>
      <c r="G32" s="209"/>
      <c r="H32" s="209"/>
      <c r="I32" s="209"/>
      <c r="J32" s="213"/>
      <c r="K32" s="214"/>
      <c r="L32" s="214"/>
      <c r="M32" s="214"/>
      <c r="N32" s="214"/>
      <c r="O32" s="209"/>
      <c r="P32" s="209"/>
      <c r="Q32" s="209"/>
      <c r="R32" s="209"/>
      <c r="S32" s="209"/>
      <c r="T32" s="209"/>
      <c r="U32" s="209"/>
      <c r="V32" s="209"/>
      <c r="W32" s="209"/>
      <c r="X32" s="209"/>
    </row>
    <row r="33" spans="1:24">
      <c r="A33" s="215"/>
      <c r="B33" s="211" t="s">
        <v>65</v>
      </c>
      <c r="C33" s="209"/>
      <c r="D33" s="209"/>
      <c r="E33" s="209"/>
      <c r="F33" s="209"/>
      <c r="G33" s="209"/>
      <c r="H33" s="216"/>
      <c r="I33" s="216"/>
      <c r="J33" s="217"/>
      <c r="K33" s="218"/>
      <c r="L33" s="218"/>
      <c r="M33" s="218"/>
      <c r="N33" s="218"/>
      <c r="O33" s="216"/>
      <c r="P33" s="216"/>
      <c r="Q33" s="216"/>
      <c r="R33" s="216"/>
      <c r="S33" s="216"/>
      <c r="T33" s="216"/>
      <c r="U33" s="216"/>
      <c r="V33" s="216"/>
      <c r="W33" s="216"/>
      <c r="X33" s="216"/>
    </row>
    <row r="34" spans="1:24">
      <c r="A34" s="215"/>
      <c r="B34" s="219"/>
      <c r="C34" s="216"/>
      <c r="D34" s="216"/>
      <c r="E34" s="216"/>
      <c r="F34" s="216"/>
      <c r="G34" s="216"/>
      <c r="H34" s="216"/>
      <c r="I34" s="216"/>
      <c r="J34" s="217"/>
      <c r="K34" s="218"/>
      <c r="L34" s="218"/>
      <c r="M34" s="218"/>
      <c r="N34" s="218"/>
      <c r="O34" s="216"/>
      <c r="P34" s="216"/>
      <c r="Q34" s="216"/>
      <c r="R34" s="216"/>
      <c r="S34" s="216"/>
      <c r="T34" s="216"/>
      <c r="U34" s="216"/>
      <c r="V34" s="216"/>
      <c r="W34" s="216"/>
      <c r="X34" s="216"/>
    </row>
    <row r="35" spans="1:24">
      <c r="A35" s="215"/>
      <c r="B35" s="219"/>
      <c r="C35" s="216"/>
      <c r="D35" s="216"/>
      <c r="E35" s="216"/>
      <c r="F35" s="216"/>
      <c r="G35" s="216"/>
      <c r="H35" s="216"/>
      <c r="I35" s="216"/>
      <c r="J35" s="217"/>
      <c r="K35" s="218"/>
      <c r="L35" s="218"/>
      <c r="M35" s="218"/>
      <c r="N35" s="218"/>
      <c r="O35" s="216"/>
      <c r="P35" s="216"/>
      <c r="Q35" s="216"/>
      <c r="R35" s="216"/>
      <c r="S35" s="216"/>
      <c r="T35" s="216"/>
      <c r="U35" s="216"/>
      <c r="V35" s="216"/>
      <c r="W35" s="216"/>
      <c r="X35" s="216"/>
    </row>
    <row r="36" spans="1:24">
      <c r="A36" s="215"/>
      <c r="B36" s="219"/>
      <c r="C36" s="216"/>
      <c r="D36" s="216"/>
      <c r="E36" s="216"/>
      <c r="F36" s="216"/>
      <c r="G36" s="216"/>
      <c r="H36" s="216"/>
      <c r="I36" s="216"/>
      <c r="J36" s="217"/>
      <c r="K36" s="218"/>
      <c r="L36" s="218"/>
      <c r="M36" s="218"/>
      <c r="N36" s="218"/>
      <c r="O36" s="216"/>
      <c r="P36" s="216"/>
      <c r="Q36" s="216"/>
      <c r="R36" s="216"/>
      <c r="S36" s="216"/>
      <c r="T36" s="216"/>
      <c r="U36" s="216"/>
      <c r="V36" s="216"/>
      <c r="W36" s="216"/>
      <c r="X36" s="216"/>
    </row>
    <row r="37" spans="1:24">
      <c r="A37" s="215"/>
      <c r="B37" s="219"/>
      <c r="C37" s="216"/>
      <c r="D37" s="216"/>
      <c r="E37" s="216"/>
      <c r="F37" s="216"/>
      <c r="G37" s="216"/>
      <c r="H37" s="216"/>
      <c r="I37" s="216"/>
      <c r="J37" s="217"/>
      <c r="K37" s="218"/>
      <c r="L37" s="218"/>
      <c r="M37" s="218"/>
      <c r="N37" s="218"/>
      <c r="O37" s="216"/>
      <c r="P37" s="216"/>
      <c r="Q37" s="216"/>
      <c r="R37" s="216"/>
      <c r="S37" s="216"/>
      <c r="T37" s="216"/>
      <c r="U37" s="216"/>
      <c r="V37" s="216"/>
      <c r="W37" s="216"/>
      <c r="X37" s="216"/>
    </row>
    <row r="38" spans="1:24">
      <c r="A38" s="215"/>
      <c r="B38" s="219"/>
      <c r="C38" s="216"/>
      <c r="D38" s="216"/>
      <c r="E38" s="216"/>
      <c r="F38" s="216"/>
      <c r="G38" s="216"/>
      <c r="H38" s="216"/>
      <c r="I38" s="216"/>
      <c r="J38" s="217"/>
      <c r="K38" s="218"/>
      <c r="L38" s="218"/>
      <c r="M38" s="218"/>
      <c r="N38" s="218"/>
      <c r="O38" s="216"/>
      <c r="P38" s="216"/>
      <c r="Q38" s="216"/>
      <c r="R38" s="216"/>
      <c r="S38" s="216"/>
      <c r="T38" s="216"/>
      <c r="U38" s="216"/>
      <c r="V38" s="216"/>
      <c r="W38" s="216"/>
      <c r="X38" s="216"/>
    </row>
    <row r="39" spans="1:24">
      <c r="A39" s="215"/>
      <c r="B39" s="219"/>
      <c r="C39" s="216"/>
      <c r="D39" s="216"/>
      <c r="E39" s="216"/>
      <c r="F39" s="216"/>
      <c r="G39" s="216"/>
      <c r="H39" s="216"/>
      <c r="I39" s="216"/>
      <c r="J39" s="217"/>
      <c r="K39" s="218"/>
      <c r="L39" s="218"/>
      <c r="M39" s="218"/>
      <c r="N39" s="218"/>
      <c r="O39" s="216"/>
      <c r="P39" s="216"/>
      <c r="Q39" s="216"/>
      <c r="R39" s="216"/>
      <c r="S39" s="216"/>
      <c r="T39" s="216"/>
      <c r="U39" s="216"/>
      <c r="V39" s="216"/>
      <c r="W39" s="216"/>
      <c r="X39" s="216"/>
    </row>
    <row r="40" spans="1:24">
      <c r="A40" s="215"/>
      <c r="B40" s="219"/>
      <c r="C40" s="216"/>
      <c r="D40" s="216"/>
      <c r="E40" s="216"/>
      <c r="F40" s="216"/>
      <c r="G40" s="216"/>
      <c r="H40" s="216"/>
      <c r="I40" s="216"/>
      <c r="J40" s="217"/>
      <c r="K40" s="218"/>
      <c r="L40" s="218"/>
      <c r="M40" s="218"/>
      <c r="N40" s="218"/>
      <c r="O40" s="216"/>
      <c r="P40" s="216"/>
      <c r="Q40" s="216"/>
      <c r="R40" s="216"/>
      <c r="S40" s="216"/>
      <c r="T40" s="216"/>
      <c r="U40" s="216"/>
      <c r="V40" s="216"/>
      <c r="W40" s="216"/>
      <c r="X40" s="216"/>
    </row>
    <row r="41" spans="1:24">
      <c r="A41" s="215"/>
      <c r="B41" s="219"/>
      <c r="C41" s="216"/>
      <c r="D41" s="216"/>
      <c r="E41" s="216"/>
      <c r="F41" s="216"/>
      <c r="G41" s="216"/>
      <c r="H41" s="216"/>
      <c r="I41" s="216"/>
      <c r="J41" s="217"/>
      <c r="K41" s="218"/>
      <c r="L41" s="218"/>
      <c r="M41" s="218"/>
      <c r="N41" s="218"/>
      <c r="O41" s="216"/>
      <c r="P41" s="216"/>
      <c r="Q41" s="216"/>
      <c r="R41" s="216"/>
      <c r="S41" s="216"/>
      <c r="T41" s="216"/>
      <c r="U41" s="216"/>
      <c r="V41" s="216"/>
      <c r="W41" s="216"/>
      <c r="X41" s="216"/>
    </row>
    <row r="42" spans="1:24">
      <c r="A42" s="215"/>
      <c r="B42" s="219"/>
      <c r="C42" s="216"/>
      <c r="D42" s="216"/>
      <c r="E42" s="216"/>
      <c r="F42" s="216"/>
      <c r="G42" s="216"/>
      <c r="H42" s="216"/>
      <c r="I42" s="216"/>
      <c r="J42" s="217"/>
      <c r="K42" s="218"/>
      <c r="L42" s="218"/>
      <c r="M42" s="218"/>
      <c r="N42" s="218"/>
      <c r="O42" s="216"/>
      <c r="P42" s="216"/>
      <c r="Q42" s="216"/>
      <c r="R42" s="216"/>
      <c r="S42" s="216"/>
      <c r="T42" s="216"/>
      <c r="U42" s="216"/>
      <c r="V42" s="216"/>
      <c r="W42" s="216"/>
      <c r="X42" s="216"/>
    </row>
    <row r="43" spans="1:24">
      <c r="A43" s="215"/>
      <c r="B43" s="219"/>
      <c r="C43" s="216"/>
      <c r="D43" s="216"/>
      <c r="E43" s="216"/>
      <c r="F43" s="216"/>
      <c r="G43" s="216"/>
      <c r="H43" s="216"/>
      <c r="I43" s="216"/>
      <c r="J43" s="217"/>
      <c r="K43" s="218"/>
      <c r="L43" s="218"/>
      <c r="M43" s="218"/>
      <c r="N43" s="218"/>
      <c r="O43" s="216"/>
      <c r="P43" s="216"/>
      <c r="Q43" s="216"/>
      <c r="R43" s="216"/>
      <c r="S43" s="216"/>
      <c r="T43" s="216"/>
      <c r="U43" s="216"/>
      <c r="V43" s="216"/>
      <c r="W43" s="216"/>
      <c r="X43" s="216"/>
    </row>
    <row r="44" spans="1:24">
      <c r="A44" s="215"/>
      <c r="B44" s="219"/>
      <c r="C44" s="216"/>
      <c r="D44" s="216"/>
      <c r="E44" s="216"/>
      <c r="F44" s="216"/>
      <c r="G44" s="216"/>
      <c r="H44" s="216"/>
      <c r="I44" s="216"/>
      <c r="J44" s="217"/>
      <c r="K44" s="218"/>
      <c r="L44" s="218"/>
      <c r="M44" s="218"/>
      <c r="N44" s="218"/>
      <c r="O44" s="216"/>
      <c r="P44" s="216"/>
      <c r="Q44" s="216"/>
      <c r="R44" s="216"/>
      <c r="S44" s="216"/>
      <c r="T44" s="216"/>
      <c r="U44" s="216"/>
      <c r="V44" s="216"/>
      <c r="W44" s="216"/>
      <c r="X44" s="216"/>
    </row>
    <row r="45" spans="1:24">
      <c r="A45" s="215"/>
      <c r="B45" s="219"/>
      <c r="C45" s="216"/>
      <c r="D45" s="216"/>
      <c r="E45" s="216"/>
      <c r="F45" s="216"/>
      <c r="G45" s="216"/>
      <c r="H45" s="216"/>
      <c r="I45" s="216"/>
      <c r="J45" s="217"/>
      <c r="K45" s="218"/>
      <c r="L45" s="218"/>
      <c r="M45" s="218"/>
      <c r="N45" s="218"/>
      <c r="O45" s="216"/>
      <c r="P45" s="216"/>
      <c r="Q45" s="216"/>
      <c r="R45" s="216"/>
      <c r="S45" s="216"/>
      <c r="T45" s="216"/>
      <c r="U45" s="216"/>
      <c r="V45" s="216"/>
      <c r="W45" s="216"/>
      <c r="X45" s="216"/>
    </row>
    <row r="46" spans="1:24">
      <c r="A46" s="215"/>
      <c r="B46" s="219"/>
      <c r="C46" s="216"/>
      <c r="D46" s="216"/>
      <c r="E46" s="216"/>
      <c r="F46" s="216"/>
      <c r="G46" s="216"/>
      <c r="H46" s="216"/>
      <c r="I46" s="216"/>
      <c r="J46" s="217"/>
      <c r="K46" s="218"/>
      <c r="L46" s="218"/>
      <c r="M46" s="218"/>
      <c r="N46" s="218"/>
      <c r="O46" s="216"/>
      <c r="P46" s="216"/>
      <c r="Q46" s="216"/>
      <c r="R46" s="216"/>
      <c r="S46" s="216"/>
      <c r="T46" s="216"/>
      <c r="U46" s="216"/>
      <c r="V46" s="216"/>
      <c r="W46" s="216"/>
      <c r="X46" s="216"/>
    </row>
    <row r="47" spans="1:24">
      <c r="A47" s="215"/>
      <c r="B47" s="219"/>
      <c r="C47" s="216"/>
      <c r="D47" s="216"/>
      <c r="E47" s="216"/>
      <c r="F47" s="216"/>
      <c r="G47" s="216"/>
      <c r="H47" s="216"/>
      <c r="I47" s="216"/>
      <c r="J47" s="217"/>
      <c r="K47" s="218"/>
      <c r="L47" s="218"/>
      <c r="M47" s="218"/>
      <c r="N47" s="218"/>
      <c r="O47" s="216"/>
      <c r="P47" s="216"/>
      <c r="Q47" s="216"/>
      <c r="R47" s="216"/>
      <c r="S47" s="216"/>
      <c r="T47" s="216"/>
      <c r="U47" s="216"/>
      <c r="V47" s="216"/>
      <c r="W47" s="216"/>
      <c r="X47" s="216"/>
    </row>
    <row r="48" spans="1:24">
      <c r="A48" s="215"/>
      <c r="B48" s="219"/>
      <c r="C48" s="216"/>
      <c r="D48" s="216"/>
      <c r="E48" s="216"/>
      <c r="F48" s="216"/>
      <c r="G48" s="216"/>
      <c r="H48" s="216"/>
      <c r="I48" s="216"/>
      <c r="J48" s="217"/>
      <c r="K48" s="218"/>
      <c r="L48" s="218"/>
      <c r="M48" s="218"/>
      <c r="N48" s="218"/>
      <c r="O48" s="216"/>
      <c r="P48" s="216"/>
      <c r="Q48" s="216"/>
      <c r="R48" s="216"/>
      <c r="S48" s="216"/>
      <c r="T48" s="216"/>
      <c r="U48" s="216"/>
      <c r="V48" s="216"/>
      <c r="W48" s="216"/>
      <c r="X48" s="216"/>
    </row>
    <row r="49" spans="1:24">
      <c r="A49" s="215"/>
      <c r="B49" s="219"/>
      <c r="C49" s="216"/>
      <c r="D49" s="216"/>
      <c r="E49" s="216"/>
      <c r="F49" s="216"/>
      <c r="G49" s="216"/>
      <c r="H49" s="216"/>
      <c r="I49" s="216"/>
      <c r="J49" s="217"/>
      <c r="K49" s="218"/>
      <c r="L49" s="218"/>
      <c r="M49" s="218"/>
      <c r="N49" s="218"/>
      <c r="O49" s="216"/>
      <c r="P49" s="216"/>
      <c r="Q49" s="216"/>
      <c r="R49" s="216"/>
      <c r="S49" s="216"/>
      <c r="T49" s="216"/>
      <c r="U49" s="216"/>
      <c r="V49" s="216"/>
      <c r="W49" s="216"/>
      <c r="X49" s="216"/>
    </row>
    <row r="50" spans="1:24">
      <c r="A50" s="215"/>
      <c r="B50" s="219"/>
      <c r="C50" s="216"/>
      <c r="D50" s="216"/>
      <c r="E50" s="216"/>
      <c r="F50" s="216"/>
      <c r="G50" s="216"/>
      <c r="H50" s="216"/>
      <c r="I50" s="216"/>
      <c r="J50" s="217"/>
      <c r="K50" s="218"/>
      <c r="L50" s="218"/>
      <c r="M50" s="218"/>
      <c r="N50" s="218"/>
      <c r="O50" s="216"/>
      <c r="P50" s="216"/>
      <c r="Q50" s="216"/>
      <c r="R50" s="216"/>
      <c r="S50" s="216"/>
      <c r="T50" s="216"/>
      <c r="U50" s="216"/>
      <c r="V50" s="216"/>
      <c r="W50" s="216"/>
      <c r="X50" s="216"/>
    </row>
    <row r="51" spans="1:24">
      <c r="A51" s="215"/>
      <c r="B51" s="219"/>
      <c r="C51" s="216"/>
      <c r="D51" s="216"/>
      <c r="E51" s="216"/>
      <c r="F51" s="216"/>
      <c r="G51" s="216"/>
      <c r="H51" s="216"/>
      <c r="I51" s="216"/>
      <c r="J51" s="217"/>
      <c r="K51" s="218"/>
      <c r="L51" s="218"/>
      <c r="M51" s="218"/>
      <c r="N51" s="218"/>
      <c r="O51" s="216"/>
      <c r="P51" s="216"/>
      <c r="Q51" s="216"/>
      <c r="R51" s="216"/>
      <c r="S51" s="216"/>
      <c r="T51" s="216"/>
      <c r="U51" s="216"/>
      <c r="V51" s="216"/>
      <c r="W51" s="216"/>
      <c r="X51" s="216"/>
    </row>
    <row r="52" spans="1:24">
      <c r="A52" s="215"/>
      <c r="B52" s="219"/>
      <c r="C52" s="216"/>
      <c r="D52" s="216"/>
      <c r="E52" s="216"/>
      <c r="F52" s="216"/>
      <c r="G52" s="216"/>
      <c r="H52" s="216"/>
      <c r="I52" s="216"/>
      <c r="J52" s="217"/>
      <c r="K52" s="218"/>
      <c r="L52" s="218"/>
      <c r="M52" s="218"/>
      <c r="N52" s="218"/>
      <c r="O52" s="216"/>
      <c r="P52" s="216"/>
      <c r="Q52" s="216"/>
      <c r="R52" s="216"/>
      <c r="S52" s="216"/>
      <c r="T52" s="216"/>
      <c r="U52" s="216"/>
      <c r="V52" s="216"/>
      <c r="W52" s="216"/>
      <c r="X52" s="216"/>
    </row>
    <row r="53" spans="1:24">
      <c r="A53" s="215"/>
      <c r="B53" s="219"/>
      <c r="C53" s="216"/>
      <c r="D53" s="216"/>
      <c r="E53" s="216"/>
      <c r="F53" s="216"/>
      <c r="G53" s="216"/>
      <c r="H53" s="216"/>
      <c r="I53" s="216"/>
      <c r="J53" s="217"/>
      <c r="K53" s="218"/>
      <c r="L53" s="218"/>
      <c r="M53" s="218"/>
      <c r="N53" s="218"/>
      <c r="O53" s="216"/>
      <c r="P53" s="216"/>
      <c r="Q53" s="216"/>
      <c r="R53" s="216"/>
      <c r="S53" s="216"/>
      <c r="T53" s="216"/>
      <c r="U53" s="216"/>
      <c r="V53" s="216"/>
      <c r="W53" s="216"/>
      <c r="X53" s="216"/>
    </row>
    <row r="54" spans="1:24">
      <c r="A54" s="215"/>
      <c r="B54" s="219"/>
      <c r="C54" s="216"/>
      <c r="D54" s="216"/>
      <c r="E54" s="216"/>
      <c r="F54" s="216"/>
      <c r="G54" s="216"/>
      <c r="H54" s="216"/>
      <c r="I54" s="216"/>
      <c r="J54" s="217"/>
      <c r="K54" s="218"/>
      <c r="L54" s="218"/>
      <c r="M54" s="218"/>
      <c r="N54" s="218"/>
      <c r="O54" s="216"/>
      <c r="P54" s="216"/>
      <c r="Q54" s="216"/>
      <c r="R54" s="216"/>
      <c r="S54" s="216"/>
      <c r="T54" s="216"/>
      <c r="U54" s="216"/>
      <c r="V54" s="216"/>
      <c r="W54" s="216"/>
      <c r="X54" s="216"/>
    </row>
    <row r="55" spans="1:24">
      <c r="A55" s="215"/>
      <c r="B55" s="219"/>
      <c r="C55" s="216"/>
      <c r="D55" s="216"/>
      <c r="E55" s="216"/>
      <c r="F55" s="216"/>
      <c r="G55" s="216"/>
      <c r="H55" s="216"/>
      <c r="I55" s="216"/>
      <c r="J55" s="217"/>
      <c r="K55" s="218"/>
      <c r="L55" s="218"/>
      <c r="M55" s="218"/>
      <c r="N55" s="218"/>
      <c r="O55" s="216"/>
      <c r="P55" s="216"/>
      <c r="Q55" s="216"/>
      <c r="R55" s="216"/>
      <c r="S55" s="216"/>
      <c r="T55" s="216"/>
      <c r="U55" s="216"/>
      <c r="V55" s="216"/>
      <c r="W55" s="216"/>
      <c r="X55" s="216"/>
    </row>
    <row r="56" spans="1:24">
      <c r="A56" s="215"/>
      <c r="B56" s="219"/>
      <c r="C56" s="216"/>
      <c r="D56" s="216"/>
      <c r="E56" s="216"/>
      <c r="F56" s="216"/>
      <c r="G56" s="216"/>
      <c r="H56" s="216"/>
      <c r="I56" s="216"/>
      <c r="J56" s="217"/>
      <c r="K56" s="218"/>
      <c r="L56" s="218"/>
      <c r="M56" s="218"/>
      <c r="N56" s="218"/>
      <c r="O56" s="216"/>
      <c r="P56" s="216"/>
      <c r="Q56" s="216"/>
      <c r="R56" s="216"/>
      <c r="S56" s="216"/>
      <c r="T56" s="216"/>
      <c r="U56" s="216"/>
      <c r="V56" s="216"/>
      <c r="W56" s="216"/>
      <c r="X56" s="216"/>
    </row>
    <row r="57" spans="1:24">
      <c r="A57" s="215"/>
      <c r="B57" s="219"/>
      <c r="C57" s="216"/>
      <c r="D57" s="216"/>
      <c r="E57" s="216"/>
      <c r="F57" s="216"/>
      <c r="G57" s="216"/>
      <c r="H57" s="216"/>
      <c r="I57" s="216"/>
      <c r="J57" s="217"/>
      <c r="K57" s="218"/>
      <c r="L57" s="218"/>
      <c r="M57" s="218"/>
      <c r="N57" s="218"/>
      <c r="O57" s="216"/>
      <c r="P57" s="216"/>
      <c r="Q57" s="216"/>
      <c r="R57" s="216"/>
      <c r="S57" s="216"/>
      <c r="T57" s="216"/>
      <c r="U57" s="216"/>
      <c r="V57" s="216"/>
      <c r="W57" s="216"/>
      <c r="X57" s="216"/>
    </row>
    <row r="58" spans="1:24">
      <c r="A58" s="215"/>
      <c r="B58" s="219"/>
      <c r="C58" s="216"/>
      <c r="D58" s="216"/>
      <c r="E58" s="216"/>
      <c r="F58" s="216"/>
      <c r="G58" s="216"/>
      <c r="H58" s="216"/>
      <c r="I58" s="216"/>
      <c r="J58" s="217"/>
      <c r="K58" s="218"/>
      <c r="L58" s="218"/>
      <c r="M58" s="218"/>
      <c r="N58" s="218"/>
      <c r="O58" s="216"/>
      <c r="P58" s="216"/>
      <c r="Q58" s="216"/>
      <c r="R58" s="216"/>
      <c r="S58" s="216"/>
      <c r="T58" s="216"/>
      <c r="U58" s="216"/>
      <c r="V58" s="216"/>
      <c r="W58" s="216"/>
      <c r="X58" s="216"/>
    </row>
    <row r="59" spans="1:24">
      <c r="A59" s="215"/>
      <c r="B59" s="219"/>
      <c r="C59" s="216"/>
      <c r="D59" s="216"/>
      <c r="E59" s="216"/>
      <c r="F59" s="216"/>
      <c r="G59" s="216"/>
      <c r="H59" s="216"/>
      <c r="I59" s="216"/>
      <c r="J59" s="217"/>
      <c r="K59" s="218"/>
      <c r="L59" s="218"/>
      <c r="M59" s="218"/>
      <c r="N59" s="218"/>
      <c r="O59" s="216"/>
      <c r="P59" s="216"/>
      <c r="Q59" s="216"/>
      <c r="R59" s="216"/>
      <c r="S59" s="216"/>
      <c r="T59" s="216"/>
      <c r="U59" s="216"/>
      <c r="V59" s="216"/>
      <c r="W59" s="216"/>
      <c r="X59" s="216"/>
    </row>
    <row r="60" spans="1:24">
      <c r="A60" s="215"/>
      <c r="B60" s="219"/>
      <c r="C60" s="216"/>
      <c r="D60" s="216"/>
      <c r="E60" s="216"/>
      <c r="F60" s="216"/>
      <c r="G60" s="216"/>
      <c r="H60" s="216"/>
      <c r="I60" s="216"/>
      <c r="J60" s="217"/>
      <c r="K60" s="218"/>
      <c r="L60" s="218"/>
      <c r="M60" s="218"/>
      <c r="N60" s="218"/>
      <c r="O60" s="216"/>
      <c r="P60" s="216"/>
      <c r="Q60" s="216"/>
      <c r="R60" s="216"/>
      <c r="S60" s="216"/>
      <c r="T60" s="216"/>
      <c r="U60" s="216"/>
      <c r="V60" s="216"/>
      <c r="W60" s="216"/>
      <c r="X60" s="216"/>
    </row>
    <row r="61" spans="1:24">
      <c r="A61" s="215"/>
      <c r="B61" s="219"/>
      <c r="C61" s="216"/>
      <c r="D61" s="216"/>
      <c r="E61" s="216"/>
      <c r="F61" s="216"/>
      <c r="G61" s="216"/>
      <c r="H61" s="216"/>
      <c r="I61" s="216"/>
      <c r="J61" s="217"/>
      <c r="K61" s="218"/>
      <c r="L61" s="218"/>
      <c r="M61" s="218"/>
      <c r="N61" s="218"/>
      <c r="O61" s="216"/>
      <c r="P61" s="216"/>
      <c r="Q61" s="216"/>
      <c r="R61" s="216"/>
      <c r="S61" s="216"/>
      <c r="T61" s="216"/>
      <c r="U61" s="216"/>
      <c r="V61" s="216"/>
      <c r="W61" s="216"/>
      <c r="X61" s="216"/>
    </row>
    <row r="62" spans="1:24">
      <c r="A62" s="215"/>
      <c r="B62" s="219"/>
      <c r="C62" s="216"/>
      <c r="D62" s="216"/>
      <c r="E62" s="216"/>
      <c r="F62" s="216"/>
      <c r="G62" s="216"/>
      <c r="H62" s="216"/>
      <c r="I62" s="216"/>
      <c r="J62" s="217"/>
      <c r="K62" s="218"/>
      <c r="L62" s="218"/>
      <c r="M62" s="218"/>
      <c r="N62" s="218"/>
      <c r="O62" s="216"/>
      <c r="P62" s="216"/>
      <c r="Q62" s="216"/>
      <c r="R62" s="216"/>
      <c r="S62" s="216"/>
      <c r="T62" s="216"/>
      <c r="U62" s="216"/>
      <c r="V62" s="216"/>
      <c r="W62" s="216"/>
      <c r="X62" s="216"/>
    </row>
    <row r="63" spans="1:24">
      <c r="A63" s="215"/>
      <c r="B63" s="219"/>
      <c r="C63" s="216"/>
      <c r="D63" s="216"/>
      <c r="E63" s="216"/>
      <c r="F63" s="216"/>
      <c r="G63" s="216"/>
      <c r="H63" s="216"/>
      <c r="I63" s="216"/>
      <c r="J63" s="217"/>
      <c r="K63" s="218"/>
      <c r="L63" s="218"/>
      <c r="M63" s="218"/>
      <c r="N63" s="218"/>
      <c r="O63" s="216"/>
      <c r="P63" s="216"/>
      <c r="Q63" s="216"/>
      <c r="R63" s="216"/>
      <c r="S63" s="216"/>
      <c r="T63" s="216"/>
      <c r="U63" s="216"/>
      <c r="V63" s="216"/>
      <c r="W63" s="216"/>
      <c r="X63" s="216"/>
    </row>
    <row r="64" spans="1:24">
      <c r="A64" s="215"/>
      <c r="B64" s="219"/>
      <c r="C64" s="216"/>
      <c r="D64" s="216"/>
      <c r="E64" s="216"/>
      <c r="F64" s="216"/>
      <c r="G64" s="216"/>
      <c r="H64" s="216"/>
      <c r="I64" s="216"/>
      <c r="J64" s="217"/>
      <c r="K64" s="218"/>
      <c r="L64" s="218"/>
      <c r="M64" s="218"/>
      <c r="N64" s="218"/>
      <c r="O64" s="216"/>
      <c r="P64" s="216"/>
      <c r="Q64" s="216"/>
      <c r="R64" s="216"/>
      <c r="S64" s="216"/>
      <c r="T64" s="216"/>
      <c r="U64" s="216"/>
      <c r="V64" s="216"/>
      <c r="W64" s="216"/>
      <c r="X64" s="216"/>
    </row>
    <row r="65" spans="1:24">
      <c r="A65" s="215"/>
      <c r="B65" s="219"/>
      <c r="C65" s="216"/>
      <c r="D65" s="216"/>
      <c r="E65" s="216"/>
      <c r="F65" s="216"/>
      <c r="G65" s="216"/>
      <c r="H65" s="216"/>
      <c r="I65" s="216"/>
      <c r="J65" s="217"/>
      <c r="K65" s="218"/>
      <c r="L65" s="218"/>
      <c r="M65" s="218"/>
      <c r="N65" s="218"/>
      <c r="O65" s="216"/>
      <c r="P65" s="216"/>
      <c r="Q65" s="216"/>
      <c r="R65" s="216"/>
      <c r="S65" s="216"/>
      <c r="T65" s="216"/>
      <c r="U65" s="216"/>
      <c r="V65" s="216"/>
      <c r="W65" s="216"/>
      <c r="X65" s="216"/>
    </row>
    <row r="66" spans="1:24">
      <c r="A66" s="215"/>
      <c r="B66" s="219"/>
      <c r="C66" s="216"/>
      <c r="D66" s="216"/>
      <c r="E66" s="216"/>
      <c r="F66" s="216"/>
      <c r="G66" s="216"/>
      <c r="H66" s="216"/>
      <c r="I66" s="216"/>
      <c r="J66" s="217"/>
      <c r="K66" s="218"/>
      <c r="L66" s="218"/>
      <c r="M66" s="218"/>
      <c r="N66" s="218"/>
      <c r="O66" s="216"/>
      <c r="P66" s="216"/>
      <c r="Q66" s="216"/>
      <c r="R66" s="216"/>
      <c r="S66" s="216"/>
      <c r="T66" s="216"/>
      <c r="U66" s="216"/>
      <c r="V66" s="216"/>
      <c r="W66" s="216"/>
      <c r="X66" s="216"/>
    </row>
    <row r="67" spans="1:24">
      <c r="A67" s="215"/>
      <c r="B67" s="219"/>
      <c r="C67" s="216"/>
      <c r="D67" s="216"/>
      <c r="E67" s="216"/>
      <c r="F67" s="216"/>
      <c r="G67" s="216"/>
      <c r="H67" s="216"/>
      <c r="I67" s="216"/>
      <c r="J67" s="217"/>
      <c r="K67" s="218"/>
      <c r="L67" s="218"/>
      <c r="M67" s="218"/>
      <c r="N67" s="218"/>
      <c r="O67" s="216"/>
      <c r="P67" s="216"/>
      <c r="Q67" s="216"/>
      <c r="R67" s="216"/>
      <c r="S67" s="216"/>
      <c r="T67" s="216"/>
      <c r="U67" s="216"/>
      <c r="V67" s="216"/>
      <c r="W67" s="216"/>
      <c r="X67" s="216"/>
    </row>
    <row r="68" spans="1:24">
      <c r="A68" s="215"/>
      <c r="B68" s="219"/>
      <c r="C68" s="216"/>
      <c r="D68" s="216"/>
      <c r="E68" s="216"/>
      <c r="F68" s="216"/>
      <c r="G68" s="216"/>
      <c r="H68" s="216"/>
      <c r="I68" s="216"/>
      <c r="J68" s="217"/>
      <c r="K68" s="218"/>
      <c r="L68" s="218"/>
      <c r="M68" s="218"/>
      <c r="N68" s="218"/>
      <c r="O68" s="216"/>
      <c r="P68" s="216"/>
      <c r="Q68" s="216"/>
      <c r="R68" s="216"/>
      <c r="S68" s="216"/>
      <c r="T68" s="216"/>
      <c r="U68" s="216"/>
      <c r="V68" s="216"/>
      <c r="W68" s="216"/>
      <c r="X68" s="216"/>
    </row>
    <row r="69" spans="1:24">
      <c r="A69" s="215"/>
      <c r="B69" s="219"/>
      <c r="C69" s="216"/>
      <c r="D69" s="216"/>
      <c r="E69" s="216"/>
      <c r="F69" s="216"/>
      <c r="G69" s="216"/>
      <c r="H69" s="216"/>
      <c r="I69" s="216"/>
      <c r="J69" s="217"/>
      <c r="K69" s="218"/>
      <c r="L69" s="218"/>
      <c r="M69" s="218"/>
      <c r="N69" s="218"/>
      <c r="O69" s="216"/>
      <c r="P69" s="216"/>
      <c r="Q69" s="216"/>
      <c r="R69" s="216"/>
      <c r="S69" s="216"/>
      <c r="T69" s="216"/>
      <c r="U69" s="216"/>
      <c r="V69" s="216"/>
      <c r="W69" s="216"/>
      <c r="X69" s="216"/>
    </row>
    <row r="70" spans="1:24">
      <c r="A70" s="215"/>
      <c r="B70" s="219"/>
      <c r="C70" s="216"/>
      <c r="D70" s="216"/>
      <c r="E70" s="216"/>
      <c r="F70" s="216"/>
      <c r="G70" s="216"/>
      <c r="H70" s="216"/>
      <c r="I70" s="216"/>
      <c r="J70" s="217"/>
      <c r="K70" s="218"/>
      <c r="L70" s="218"/>
      <c r="M70" s="218"/>
      <c r="N70" s="218"/>
      <c r="O70" s="216"/>
      <c r="P70" s="216"/>
      <c r="Q70" s="216"/>
      <c r="R70" s="216"/>
      <c r="S70" s="216"/>
      <c r="T70" s="216"/>
      <c r="U70" s="216"/>
      <c r="V70" s="216"/>
      <c r="W70" s="216"/>
      <c r="X70" s="216"/>
    </row>
    <row r="71" spans="1:24">
      <c r="A71" s="215"/>
      <c r="B71" s="219"/>
      <c r="C71" s="216"/>
      <c r="D71" s="216"/>
      <c r="E71" s="216"/>
      <c r="F71" s="216"/>
      <c r="G71" s="216"/>
      <c r="H71" s="216"/>
      <c r="I71" s="216"/>
      <c r="J71" s="217"/>
      <c r="K71" s="218"/>
      <c r="L71" s="218"/>
      <c r="M71" s="218"/>
      <c r="N71" s="218"/>
      <c r="O71" s="216"/>
      <c r="P71" s="216"/>
      <c r="Q71" s="216"/>
      <c r="R71" s="216"/>
      <c r="S71" s="216"/>
      <c r="T71" s="216"/>
      <c r="U71" s="216"/>
      <c r="V71" s="216"/>
      <c r="W71" s="216"/>
      <c r="X71" s="216"/>
    </row>
    <row r="72" spans="1:24">
      <c r="A72" s="215"/>
      <c r="B72" s="219"/>
      <c r="C72" s="216"/>
      <c r="D72" s="216"/>
      <c r="E72" s="216"/>
      <c r="F72" s="216"/>
      <c r="G72" s="216"/>
      <c r="H72" s="216"/>
      <c r="I72" s="216"/>
      <c r="J72" s="217"/>
      <c r="K72" s="218"/>
      <c r="L72" s="218"/>
      <c r="M72" s="218"/>
      <c r="N72" s="218"/>
      <c r="O72" s="216"/>
      <c r="P72" s="216"/>
      <c r="Q72" s="216"/>
      <c r="R72" s="216"/>
      <c r="S72" s="216"/>
      <c r="T72" s="216"/>
      <c r="U72" s="216"/>
      <c r="V72" s="216"/>
      <c r="W72" s="216"/>
      <c r="X72" s="216"/>
    </row>
    <row r="73" spans="1:24">
      <c r="A73" s="215"/>
      <c r="B73" s="219"/>
      <c r="C73" s="216"/>
      <c r="D73" s="216"/>
      <c r="E73" s="216"/>
      <c r="F73" s="216"/>
      <c r="G73" s="216"/>
      <c r="H73" s="216"/>
      <c r="I73" s="216"/>
      <c r="J73" s="217"/>
      <c r="K73" s="218"/>
      <c r="L73" s="218"/>
      <c r="M73" s="218"/>
      <c r="N73" s="218"/>
      <c r="O73" s="216"/>
      <c r="P73" s="216"/>
      <c r="Q73" s="216"/>
      <c r="R73" s="216"/>
      <c r="S73" s="216"/>
      <c r="T73" s="216"/>
      <c r="U73" s="216"/>
      <c r="V73" s="216"/>
      <c r="W73" s="216"/>
      <c r="X73" s="216"/>
    </row>
    <row r="74" spans="1:24">
      <c r="A74" s="215"/>
      <c r="B74" s="219"/>
      <c r="C74" s="216"/>
      <c r="D74" s="216"/>
      <c r="E74" s="216"/>
      <c r="F74" s="216"/>
      <c r="G74" s="216"/>
      <c r="H74" s="216"/>
      <c r="I74" s="216"/>
      <c r="J74" s="217"/>
      <c r="K74" s="218"/>
      <c r="L74" s="218"/>
      <c r="M74" s="218"/>
      <c r="N74" s="218"/>
      <c r="O74" s="216"/>
      <c r="P74" s="216"/>
      <c r="Q74" s="216"/>
      <c r="R74" s="216"/>
      <c r="S74" s="216"/>
      <c r="T74" s="216"/>
      <c r="U74" s="216"/>
      <c r="V74" s="216"/>
      <c r="W74" s="216"/>
      <c r="X74" s="216"/>
    </row>
    <row r="75" spans="1:24">
      <c r="A75" s="215"/>
      <c r="B75" s="215"/>
      <c r="C75" s="219"/>
      <c r="D75" s="215"/>
      <c r="E75" s="215"/>
      <c r="F75" s="215"/>
      <c r="G75" s="215"/>
      <c r="H75" s="215"/>
      <c r="I75" s="215"/>
      <c r="J75" s="215"/>
      <c r="K75" s="215"/>
      <c r="L75" s="215"/>
      <c r="M75" s="215"/>
      <c r="N75" s="215"/>
      <c r="O75" s="215"/>
      <c r="P75" s="215"/>
      <c r="Q75" s="215"/>
      <c r="R75" s="215"/>
      <c r="S75" s="215"/>
      <c r="T75" s="215"/>
      <c r="U75" s="215"/>
      <c r="V75" s="215"/>
      <c r="W75" s="215"/>
      <c r="X75" s="215"/>
    </row>
    <row r="76" spans="1:24">
      <c r="A76" s="296"/>
      <c r="B76" s="296"/>
      <c r="C76" s="296"/>
      <c r="D76" s="296"/>
      <c r="E76" s="296"/>
      <c r="F76" s="296"/>
      <c r="G76" s="296"/>
      <c r="H76" s="296"/>
      <c r="I76" s="296"/>
      <c r="J76" s="296"/>
      <c r="K76" s="296"/>
      <c r="L76" s="296"/>
      <c r="M76" s="296"/>
      <c r="N76" s="296"/>
      <c r="O76" s="296"/>
      <c r="P76" s="296"/>
      <c r="Q76" s="296"/>
      <c r="R76" s="296"/>
      <c r="S76" s="296"/>
      <c r="T76" s="296"/>
      <c r="U76" s="296"/>
      <c r="V76" s="296"/>
      <c r="W76" s="296"/>
      <c r="X76" s="296"/>
    </row>
    <row r="77" spans="1:24">
      <c r="A77" s="215"/>
      <c r="B77" s="215"/>
      <c r="C77" s="215"/>
      <c r="D77" s="215"/>
      <c r="E77" s="215"/>
      <c r="F77" s="215"/>
      <c r="G77" s="215"/>
      <c r="H77" s="215"/>
      <c r="I77" s="215"/>
      <c r="J77" s="215"/>
      <c r="K77" s="215"/>
      <c r="L77" s="215"/>
      <c r="M77" s="215"/>
      <c r="N77" s="215"/>
      <c r="O77" s="215"/>
      <c r="P77" s="215"/>
      <c r="Q77" s="215"/>
      <c r="R77" s="215"/>
      <c r="S77" s="215"/>
      <c r="T77" s="215"/>
      <c r="U77" s="215"/>
      <c r="V77" s="215"/>
      <c r="W77" s="215"/>
      <c r="X77" s="215"/>
    </row>
  </sheetData>
  <mergeCells count="14">
    <mergeCell ref="A1:X1"/>
    <mergeCell ref="A3:X3"/>
    <mergeCell ref="Q10:X10"/>
    <mergeCell ref="A76:X76"/>
    <mergeCell ref="Q12:X12"/>
    <mergeCell ref="A16:X16"/>
    <mergeCell ref="A17:X17"/>
    <mergeCell ref="B19:X19"/>
    <mergeCell ref="J21:N21"/>
    <mergeCell ref="Q11:X11"/>
    <mergeCell ref="T5:X5"/>
    <mergeCell ref="N12:P12"/>
    <mergeCell ref="N11:P11"/>
    <mergeCell ref="N10:P10"/>
  </mergeCells>
  <phoneticPr fontId="1"/>
  <dataValidations count="3">
    <dataValidation allowBlank="1" showInputMessage="1" showErrorMessage="1" promptTitle="代表者名の入力" prompt="法人代表者の職名及び氏名を入力してください。" sqref="Q13:Q14" xr:uid="{A742ED8B-7B34-413A-ADEE-077E165E8A36}"/>
    <dataValidation allowBlank="1" showErrorMessage="1" promptTitle="代表者名の入力" prompt="法人代表者の職名及び氏名を入力してください。" sqref="Q11:X12" xr:uid="{2986AAC6-9532-4597-B1ED-46CC2B94A48B}"/>
    <dataValidation allowBlank="1" showErrorMessage="1" promptTitle="所在地の入力" prompt="法人所在地を記載してください。" sqref="Q10:X10" xr:uid="{DAF90943-DD10-4A67-B492-39DCC363265F}"/>
  </dataValidations>
  <pageMargins left="0.7" right="0.7" top="0.75" bottom="0.75" header="0.3" footer="0.3"/>
  <pageSetup paperSize="9" scale="73"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3352F-2A9B-4EDB-8499-C3EBD62C45C6}">
  <sheetPr codeName="Sheet13">
    <tabColor theme="7"/>
    <pageSetUpPr fitToPage="1"/>
  </sheetPr>
  <dimension ref="C1:X46"/>
  <sheetViews>
    <sheetView view="pageBreakPreview" zoomScaleNormal="100" zoomScaleSheetLayoutView="100" workbookViewId="0">
      <selection activeCell="J13" sqref="J13"/>
    </sheetView>
  </sheetViews>
  <sheetFormatPr defaultColWidth="8.75" defaultRowHeight="14"/>
  <cols>
    <col min="1" max="1" width="8.75" style="46"/>
    <col min="2" max="2" width="3.5" style="46" customWidth="1"/>
    <col min="3" max="4" width="10.25" style="46" customWidth="1"/>
    <col min="5" max="5" width="21.5" style="46" customWidth="1"/>
    <col min="6" max="6" width="10.58203125" style="46" customWidth="1"/>
    <col min="7" max="7" width="7.58203125" style="46" customWidth="1"/>
    <col min="8" max="8" width="2.58203125" style="46" customWidth="1"/>
    <col min="9" max="9" width="8.58203125" style="46" customWidth="1"/>
    <col min="10" max="10" width="17.33203125" style="46" customWidth="1"/>
    <col min="11" max="11" width="16.58203125" style="46" customWidth="1"/>
    <col min="12" max="13" width="17.33203125" style="46" customWidth="1"/>
    <col min="14" max="15" width="8.58203125" style="46" customWidth="1"/>
    <col min="16" max="16" width="14.58203125" style="46" customWidth="1"/>
    <col min="17" max="18" width="14.58203125" style="46" hidden="1" customWidth="1"/>
    <col min="19" max="19" width="14.58203125" style="46" customWidth="1"/>
    <col min="20" max="21" width="9.58203125" style="46" customWidth="1"/>
    <col min="22" max="22" width="4.75" style="46" customWidth="1"/>
    <col min="23" max="30" width="8.75" style="46"/>
    <col min="31" max="31" width="11.58203125" style="46" bestFit="1" customWidth="1"/>
    <col min="32" max="16384" width="8.75" style="46"/>
  </cols>
  <sheetData>
    <row r="1" spans="3:21" ht="26.25" customHeight="1">
      <c r="C1" s="91" t="s">
        <v>377</v>
      </c>
      <c r="D1" s="91"/>
      <c r="E1" s="89"/>
      <c r="F1" s="120" t="s">
        <v>196</v>
      </c>
      <c r="G1" s="89"/>
      <c r="H1" s="89"/>
      <c r="I1" s="89"/>
      <c r="J1" s="89"/>
      <c r="K1" s="89"/>
      <c r="P1" s="196" t="s">
        <v>197</v>
      </c>
      <c r="Q1" s="288"/>
      <c r="R1" s="289"/>
      <c r="S1" s="436"/>
      <c r="T1" s="434"/>
      <c r="U1" s="435"/>
    </row>
    <row r="2" spans="3:21" ht="26.25" customHeight="1">
      <c r="E2" s="47"/>
      <c r="F2" s="47"/>
      <c r="G2" s="47"/>
      <c r="H2" s="47"/>
      <c r="I2" s="47"/>
      <c r="J2" s="47"/>
      <c r="K2" s="47"/>
      <c r="P2" s="196" t="s">
        <v>85</v>
      </c>
      <c r="Q2" s="288"/>
      <c r="R2" s="289"/>
      <c r="S2" s="436"/>
      <c r="T2" s="434"/>
      <c r="U2" s="435"/>
    </row>
    <row r="3" spans="3:21" ht="26.25" customHeight="1">
      <c r="E3" s="47"/>
      <c r="F3" s="47"/>
      <c r="G3" s="47"/>
      <c r="H3" s="47"/>
      <c r="I3" s="47"/>
      <c r="J3" s="47"/>
      <c r="K3" s="47"/>
      <c r="P3" s="196" t="s">
        <v>76</v>
      </c>
      <c r="Q3" s="288"/>
      <c r="R3" s="289"/>
      <c r="S3" s="436"/>
      <c r="T3" s="434"/>
      <c r="U3" s="435"/>
    </row>
    <row r="4" spans="3:21" ht="27" customHeight="1">
      <c r="C4" s="437" t="s">
        <v>378</v>
      </c>
      <c r="D4" s="437"/>
      <c r="E4" s="437"/>
      <c r="F4" s="437"/>
      <c r="G4" s="437"/>
      <c r="H4" s="437"/>
      <c r="I4" s="437"/>
      <c r="J4" s="437"/>
      <c r="K4" s="437"/>
      <c r="L4" s="437"/>
      <c r="M4" s="437"/>
      <c r="N4" s="437"/>
      <c r="O4" s="437"/>
      <c r="P4" s="437"/>
      <c r="Q4" s="437"/>
      <c r="R4" s="437"/>
      <c r="S4" s="437"/>
      <c r="T4" s="437"/>
      <c r="U4" s="437"/>
    </row>
    <row r="5" spans="3:21" ht="9" customHeight="1"/>
    <row r="6" spans="3:21" ht="18" customHeight="1">
      <c r="C6" s="46" t="s">
        <v>199</v>
      </c>
    </row>
    <row r="7" spans="3:21" ht="18.75" customHeight="1">
      <c r="C7" s="394" t="s">
        <v>200</v>
      </c>
      <c r="D7" s="395"/>
      <c r="E7" s="396"/>
      <c r="F7" s="405" t="s">
        <v>201</v>
      </c>
      <c r="G7" s="406"/>
      <c r="H7" s="406"/>
      <c r="I7" s="407"/>
      <c r="J7" s="93"/>
      <c r="K7" s="48"/>
      <c r="L7" s="93"/>
      <c r="M7" s="49"/>
      <c r="N7" s="403"/>
      <c r="O7" s="404"/>
      <c r="P7" s="49"/>
      <c r="Q7" s="50"/>
      <c r="R7" s="51"/>
      <c r="S7" s="50"/>
      <c r="T7" s="51"/>
      <c r="U7" s="52"/>
    </row>
    <row r="8" spans="3:21" ht="18" customHeight="1">
      <c r="C8" s="397"/>
      <c r="D8" s="398"/>
      <c r="E8" s="399"/>
      <c r="F8" s="408"/>
      <c r="G8" s="409"/>
      <c r="H8" s="409"/>
      <c r="I8" s="410"/>
      <c r="J8" s="229" t="s">
        <v>202</v>
      </c>
      <c r="K8" s="53" t="s">
        <v>203</v>
      </c>
      <c r="L8" s="53"/>
      <c r="M8" s="54" t="s">
        <v>204</v>
      </c>
      <c r="N8" s="390" t="s">
        <v>205</v>
      </c>
      <c r="O8" s="391"/>
      <c r="P8" s="54" t="s">
        <v>206</v>
      </c>
      <c r="Q8" s="53" t="s">
        <v>207</v>
      </c>
      <c r="R8" s="282"/>
      <c r="S8" s="53" t="s">
        <v>207</v>
      </c>
      <c r="T8" s="390" t="s">
        <v>206</v>
      </c>
      <c r="U8" s="391"/>
    </row>
    <row r="9" spans="3:21" ht="18" customHeight="1">
      <c r="C9" s="397"/>
      <c r="D9" s="398"/>
      <c r="E9" s="399"/>
      <c r="F9" s="408"/>
      <c r="G9" s="409"/>
      <c r="H9" s="409"/>
      <c r="I9" s="410"/>
      <c r="J9" s="229"/>
      <c r="K9" s="53" t="s">
        <v>208</v>
      </c>
      <c r="L9" s="53"/>
      <c r="M9" s="54"/>
      <c r="N9" s="390"/>
      <c r="O9" s="391"/>
      <c r="P9" s="54"/>
      <c r="Q9" s="53" t="s">
        <v>209</v>
      </c>
      <c r="R9" s="282"/>
      <c r="S9" s="53" t="s">
        <v>209</v>
      </c>
      <c r="T9" s="390"/>
      <c r="U9" s="391"/>
    </row>
    <row r="10" spans="3:21" ht="18" customHeight="1">
      <c r="C10" s="400"/>
      <c r="D10" s="401"/>
      <c r="E10" s="402"/>
      <c r="F10" s="373"/>
      <c r="G10" s="374"/>
      <c r="H10" s="374"/>
      <c r="I10" s="375"/>
      <c r="J10" s="230" t="s">
        <v>210</v>
      </c>
      <c r="K10" s="55" t="s">
        <v>211</v>
      </c>
      <c r="L10" s="230" t="s">
        <v>212</v>
      </c>
      <c r="M10" s="230" t="s">
        <v>213</v>
      </c>
      <c r="N10" s="392" t="s">
        <v>214</v>
      </c>
      <c r="O10" s="393"/>
      <c r="P10" s="56" t="s">
        <v>215</v>
      </c>
      <c r="Q10" s="55" t="s">
        <v>216</v>
      </c>
      <c r="R10" s="283"/>
      <c r="S10" s="55" t="s">
        <v>216</v>
      </c>
      <c r="T10" s="392" t="s">
        <v>217</v>
      </c>
      <c r="U10" s="393"/>
    </row>
    <row r="11" spans="3:21" ht="15" customHeight="1">
      <c r="C11" s="430" t="s">
        <v>218</v>
      </c>
      <c r="D11" s="415"/>
      <c r="E11" s="416"/>
      <c r="F11" s="220" t="s">
        <v>219</v>
      </c>
      <c r="G11" s="221"/>
      <c r="H11" s="222" t="s">
        <v>220</v>
      </c>
      <c r="I11" s="223"/>
      <c r="J11" s="224" t="s">
        <v>221</v>
      </c>
      <c r="K11" s="59" t="s">
        <v>222</v>
      </c>
      <c r="L11" s="70" t="s">
        <v>222</v>
      </c>
      <c r="M11" s="97"/>
      <c r="N11" s="419" t="s">
        <v>222</v>
      </c>
      <c r="O11" s="420"/>
      <c r="P11" s="60"/>
      <c r="Q11" s="61" t="s">
        <v>222</v>
      </c>
      <c r="R11" s="62"/>
      <c r="S11" s="61" t="s">
        <v>222</v>
      </c>
      <c r="T11" s="62"/>
      <c r="U11" s="63" t="s">
        <v>222</v>
      </c>
    </row>
    <row r="12" spans="3:21" ht="50.15" customHeight="1">
      <c r="C12" s="431"/>
      <c r="D12" s="417"/>
      <c r="E12" s="418"/>
      <c r="F12" s="225" t="s">
        <v>223</v>
      </c>
      <c r="G12" s="428"/>
      <c r="H12" s="428"/>
      <c r="I12" s="429"/>
      <c r="J12" s="226"/>
      <c r="K12" s="166"/>
      <c r="L12" s="181"/>
      <c r="M12" s="167" t="str">
        <f>IF(J12="","",IF(AND(J12="",K12=""),"",IF(OR(LEFT(D11,1)="①",LEFT(D11,1)="②",LEFT(D11,1)="⑨",LEFT(D11,1)="⑮"),1000000,300000))*J12)</f>
        <v/>
      </c>
      <c r="N12" s="411"/>
      <c r="O12" s="412"/>
      <c r="P12" s="438" t="str">
        <f>IF(D11="","",MIN(M12,SUM(N13:O15)))</f>
        <v/>
      </c>
      <c r="Q12" s="440" t="str">
        <f>IF(D11="","",
ROUNDDOWN(SUM(
IF(ISNUMBER(P12),P12,0),
IF(ISNUMBER(P17),P17,0),
IF(ISNUMBER(P22),P22,0),
IF(ISNUMBER(P27),P27,0),
IF(ISNUMBER(P32),P32,0),
),-3))</f>
        <v/>
      </c>
      <c r="R12" s="197"/>
      <c r="S12" s="440" t="str">
        <f>Q12</f>
        <v/>
      </c>
      <c r="T12" s="441" t="str">
        <f>IF(D11="","",MIN(10000000,Q12))</f>
        <v/>
      </c>
      <c r="U12" s="442"/>
    </row>
    <row r="13" spans="3:21" ht="50.15" customHeight="1">
      <c r="C13" s="431"/>
      <c r="D13" s="432" t="s">
        <v>224</v>
      </c>
      <c r="E13" s="134"/>
      <c r="F13" s="227" t="s">
        <v>223</v>
      </c>
      <c r="G13" s="423"/>
      <c r="H13" s="423"/>
      <c r="I13" s="424"/>
      <c r="J13" s="228"/>
      <c r="K13" s="168"/>
      <c r="L13" s="262" t="str">
        <f>IF(E13="","",K13*3/4)</f>
        <v/>
      </c>
      <c r="M13" s="169" t="str">
        <f>IF(E13="","",(100000*J13))</f>
        <v/>
      </c>
      <c r="N13" s="421" t="str">
        <f>IF(E13="","",MIN(M13,L13))</f>
        <v/>
      </c>
      <c r="O13" s="422"/>
      <c r="P13" s="438"/>
      <c r="Q13" s="440"/>
      <c r="R13" s="197"/>
      <c r="S13" s="440"/>
      <c r="T13" s="441"/>
      <c r="U13" s="442"/>
    </row>
    <row r="14" spans="3:21" ht="50.15" customHeight="1">
      <c r="C14" s="431"/>
      <c r="D14" s="433"/>
      <c r="E14" s="134"/>
      <c r="F14" s="227" t="s">
        <v>223</v>
      </c>
      <c r="G14" s="423"/>
      <c r="H14" s="423"/>
      <c r="I14" s="424"/>
      <c r="J14" s="228"/>
      <c r="K14" s="170"/>
      <c r="L14" s="262" t="str">
        <f>IF(E14="","",K14*3/4)</f>
        <v/>
      </c>
      <c r="M14" s="169" t="str">
        <f>IF(E14="","",(100000*J14))</f>
        <v/>
      </c>
      <c r="N14" s="421" t="str">
        <f>IF(E14="","",MIN(M14,L14))</f>
        <v/>
      </c>
      <c r="O14" s="422"/>
      <c r="P14" s="438"/>
      <c r="Q14" s="440"/>
      <c r="R14" s="197"/>
      <c r="S14" s="440"/>
      <c r="T14" s="441"/>
      <c r="U14" s="442"/>
    </row>
    <row r="15" spans="3:21" ht="50.15" customHeight="1">
      <c r="C15" s="431"/>
      <c r="D15" s="413" t="s">
        <v>225</v>
      </c>
      <c r="E15" s="414"/>
      <c r="F15" s="425"/>
      <c r="G15" s="426"/>
      <c r="H15" s="426"/>
      <c r="I15" s="426"/>
      <c r="J15" s="427"/>
      <c r="K15" s="170" t="str">
        <f>IF(D11="","",K12-K13-K14)</f>
        <v/>
      </c>
      <c r="L15" s="262" t="str">
        <f>IF(D11="","",K15*3/4)</f>
        <v/>
      </c>
      <c r="M15" s="182"/>
      <c r="N15" s="421" t="str">
        <f>L15</f>
        <v/>
      </c>
      <c r="O15" s="422"/>
      <c r="P15" s="439"/>
      <c r="Q15" s="440"/>
      <c r="R15" s="197"/>
      <c r="S15" s="440"/>
      <c r="T15" s="441"/>
      <c r="U15" s="442"/>
    </row>
    <row r="16" spans="3:21" ht="15" customHeight="1">
      <c r="C16" s="431"/>
      <c r="D16" s="415"/>
      <c r="E16" s="416"/>
      <c r="F16" s="220" t="s">
        <v>219</v>
      </c>
      <c r="G16" s="221"/>
      <c r="H16" s="222" t="s">
        <v>220</v>
      </c>
      <c r="I16" s="223"/>
      <c r="J16" s="224" t="s">
        <v>221</v>
      </c>
      <c r="K16" s="59" t="s">
        <v>222</v>
      </c>
      <c r="L16" s="70" t="s">
        <v>222</v>
      </c>
      <c r="M16" s="97"/>
      <c r="N16" s="419" t="s">
        <v>222</v>
      </c>
      <c r="O16" s="420"/>
      <c r="P16" s="60"/>
      <c r="Q16" s="440"/>
      <c r="R16" s="197"/>
      <c r="S16" s="440"/>
      <c r="T16" s="441"/>
      <c r="U16" s="442"/>
    </row>
    <row r="17" spans="3:21" ht="50.15" customHeight="1">
      <c r="C17" s="431"/>
      <c r="D17" s="417"/>
      <c r="E17" s="418"/>
      <c r="F17" s="225" t="s">
        <v>223</v>
      </c>
      <c r="G17" s="428"/>
      <c r="H17" s="428"/>
      <c r="I17" s="429"/>
      <c r="J17" s="226"/>
      <c r="K17" s="166"/>
      <c r="L17" s="181"/>
      <c r="M17" s="167" t="str">
        <f>IF(J17="","",IF(AND(J17="",K17=""),"",IF(OR(LEFT(D16,1)="①",LEFT(D16,1)="②",LEFT(D16,1)="⑨",LEFT(D16,1)="⑮"),1000000,300000))*J17)</f>
        <v/>
      </c>
      <c r="N17" s="411"/>
      <c r="O17" s="412"/>
      <c r="P17" s="438" t="str">
        <f>IF(D16="","",MIN(M17,SUM(N18:O20)))</f>
        <v/>
      </c>
      <c r="Q17" s="440"/>
      <c r="R17" s="197"/>
      <c r="S17" s="440"/>
      <c r="T17" s="441"/>
      <c r="U17" s="442"/>
    </row>
    <row r="18" spans="3:21" ht="50.15" customHeight="1">
      <c r="C18" s="431"/>
      <c r="D18" s="432" t="s">
        <v>224</v>
      </c>
      <c r="E18" s="134"/>
      <c r="F18" s="227" t="s">
        <v>223</v>
      </c>
      <c r="G18" s="423"/>
      <c r="H18" s="423"/>
      <c r="I18" s="424"/>
      <c r="J18" s="228"/>
      <c r="K18" s="168"/>
      <c r="L18" s="262" t="str">
        <f>IF(E18="","",K18*3/4)</f>
        <v/>
      </c>
      <c r="M18" s="169" t="str">
        <f>IF(E18="","",(100000*J18))</f>
        <v/>
      </c>
      <c r="N18" s="421" t="str">
        <f>IF(E18="","",MIN(M18,L18))</f>
        <v/>
      </c>
      <c r="O18" s="422"/>
      <c r="P18" s="438"/>
      <c r="Q18" s="440"/>
      <c r="R18" s="197"/>
      <c r="S18" s="440"/>
      <c r="T18" s="441"/>
      <c r="U18" s="442"/>
    </row>
    <row r="19" spans="3:21" ht="50.15" customHeight="1">
      <c r="C19" s="431"/>
      <c r="D19" s="433"/>
      <c r="E19" s="134"/>
      <c r="F19" s="227" t="s">
        <v>223</v>
      </c>
      <c r="G19" s="423"/>
      <c r="H19" s="423"/>
      <c r="I19" s="424"/>
      <c r="J19" s="228"/>
      <c r="K19" s="170"/>
      <c r="L19" s="262" t="str">
        <f>IF(E19="","",K19*3/4)</f>
        <v/>
      </c>
      <c r="M19" s="169" t="str">
        <f>IF(E19="","",(100000*J19))</f>
        <v/>
      </c>
      <c r="N19" s="421" t="str">
        <f>IF(E19="","",MIN(M19,L19))</f>
        <v/>
      </c>
      <c r="O19" s="422"/>
      <c r="P19" s="438"/>
      <c r="Q19" s="440"/>
      <c r="R19" s="197"/>
      <c r="S19" s="440"/>
      <c r="T19" s="441"/>
      <c r="U19" s="442"/>
    </row>
    <row r="20" spans="3:21" ht="50.15" customHeight="1">
      <c r="C20" s="431"/>
      <c r="D20" s="413" t="s">
        <v>226</v>
      </c>
      <c r="E20" s="414"/>
      <c r="F20" s="425"/>
      <c r="G20" s="426"/>
      <c r="H20" s="426"/>
      <c r="I20" s="426"/>
      <c r="J20" s="427"/>
      <c r="K20" s="170" t="str">
        <f>IF(D16="","",K17-K18-K19)</f>
        <v/>
      </c>
      <c r="L20" s="262" t="str">
        <f>IF(D16="","",K20*3/4)</f>
        <v/>
      </c>
      <c r="M20" s="182"/>
      <c r="N20" s="421" t="str">
        <f>L20</f>
        <v/>
      </c>
      <c r="O20" s="422"/>
      <c r="P20" s="439"/>
      <c r="Q20" s="440"/>
      <c r="R20" s="197"/>
      <c r="S20" s="440"/>
      <c r="T20" s="441"/>
      <c r="U20" s="442"/>
    </row>
    <row r="21" spans="3:21" ht="15" customHeight="1">
      <c r="C21" s="431"/>
      <c r="D21" s="415"/>
      <c r="E21" s="416"/>
      <c r="F21" s="220" t="s">
        <v>219</v>
      </c>
      <c r="G21" s="221"/>
      <c r="H21" s="222" t="s">
        <v>220</v>
      </c>
      <c r="I21" s="223"/>
      <c r="J21" s="224" t="s">
        <v>221</v>
      </c>
      <c r="K21" s="59" t="s">
        <v>222</v>
      </c>
      <c r="L21" s="70" t="s">
        <v>222</v>
      </c>
      <c r="M21" s="97"/>
      <c r="N21" s="419" t="s">
        <v>222</v>
      </c>
      <c r="O21" s="420"/>
      <c r="P21" s="60"/>
      <c r="Q21" s="440"/>
      <c r="R21" s="197"/>
      <c r="S21" s="440"/>
      <c r="T21" s="441"/>
      <c r="U21" s="442"/>
    </row>
    <row r="22" spans="3:21" ht="50.15" customHeight="1">
      <c r="C22" s="431"/>
      <c r="D22" s="417"/>
      <c r="E22" s="418"/>
      <c r="F22" s="225" t="s">
        <v>223</v>
      </c>
      <c r="G22" s="428"/>
      <c r="H22" s="428"/>
      <c r="I22" s="429"/>
      <c r="J22" s="226"/>
      <c r="K22" s="166"/>
      <c r="L22" s="181"/>
      <c r="M22" s="167" t="str">
        <f>IF(J22="","",IF(AND(J22="",K22=""),"",IF(OR(LEFT(D21,1)="①",LEFT(D21,1)="②",LEFT(D21,1)="⑨",LEFT(D21,1)="⑮"),1000000,300000))*J22)</f>
        <v/>
      </c>
      <c r="N22" s="411"/>
      <c r="O22" s="412"/>
      <c r="P22" s="438" t="str">
        <f>IF(D21="","",MIN(M22,SUM(N23:O25)))</f>
        <v/>
      </c>
      <c r="Q22" s="440"/>
      <c r="R22" s="197"/>
      <c r="S22" s="440"/>
      <c r="T22" s="441"/>
      <c r="U22" s="442"/>
    </row>
    <row r="23" spans="3:21" ht="50.15" customHeight="1">
      <c r="C23" s="431"/>
      <c r="D23" s="432" t="s">
        <v>224</v>
      </c>
      <c r="E23" s="134"/>
      <c r="F23" s="227" t="s">
        <v>223</v>
      </c>
      <c r="G23" s="423"/>
      <c r="H23" s="423"/>
      <c r="I23" s="424"/>
      <c r="J23" s="228"/>
      <c r="K23" s="168"/>
      <c r="L23" s="262" t="str">
        <f>IF(E23="","",K23*3/4)</f>
        <v/>
      </c>
      <c r="M23" s="169" t="str">
        <f>IF(E23="","",(100000*J23))</f>
        <v/>
      </c>
      <c r="N23" s="421" t="str">
        <f>IF(E23="","",MIN(M23,L23))</f>
        <v/>
      </c>
      <c r="O23" s="422"/>
      <c r="P23" s="438"/>
      <c r="Q23" s="440"/>
      <c r="R23" s="197"/>
      <c r="S23" s="440"/>
      <c r="T23" s="441"/>
      <c r="U23" s="442"/>
    </row>
    <row r="24" spans="3:21" ht="50.15" customHeight="1">
      <c r="C24" s="431"/>
      <c r="D24" s="433"/>
      <c r="E24" s="134"/>
      <c r="F24" s="227" t="s">
        <v>223</v>
      </c>
      <c r="G24" s="423"/>
      <c r="H24" s="423"/>
      <c r="I24" s="424"/>
      <c r="J24" s="228"/>
      <c r="K24" s="170"/>
      <c r="L24" s="262" t="str">
        <f>IF(E24="","",K24*3/4)</f>
        <v/>
      </c>
      <c r="M24" s="169" t="str">
        <f>IF(E24="","",(100000*J24))</f>
        <v/>
      </c>
      <c r="N24" s="421" t="str">
        <f>IF(E24="","",MIN(M24,L24))</f>
        <v/>
      </c>
      <c r="O24" s="422"/>
      <c r="P24" s="438"/>
      <c r="Q24" s="440"/>
      <c r="R24" s="197"/>
      <c r="S24" s="440"/>
      <c r="T24" s="441"/>
      <c r="U24" s="442"/>
    </row>
    <row r="25" spans="3:21" ht="50.15" customHeight="1">
      <c r="C25" s="431"/>
      <c r="D25" s="413" t="s">
        <v>226</v>
      </c>
      <c r="E25" s="414"/>
      <c r="F25" s="425"/>
      <c r="G25" s="426"/>
      <c r="H25" s="426"/>
      <c r="I25" s="426"/>
      <c r="J25" s="427"/>
      <c r="K25" s="170" t="str">
        <f>IF(D21="","",K22-K23-K24)</f>
        <v/>
      </c>
      <c r="L25" s="262" t="str">
        <f>IF(D21="","",K25*3/4)</f>
        <v/>
      </c>
      <c r="M25" s="182"/>
      <c r="N25" s="421" t="str">
        <f>L25</f>
        <v/>
      </c>
      <c r="O25" s="422"/>
      <c r="P25" s="439"/>
      <c r="Q25" s="440"/>
      <c r="R25" s="197"/>
      <c r="S25" s="440"/>
      <c r="T25" s="441"/>
      <c r="U25" s="442"/>
    </row>
    <row r="26" spans="3:21" ht="15" customHeight="1">
      <c r="C26" s="431"/>
      <c r="D26" s="415"/>
      <c r="E26" s="416"/>
      <c r="F26" s="220" t="s">
        <v>219</v>
      </c>
      <c r="G26" s="221"/>
      <c r="H26" s="222" t="s">
        <v>220</v>
      </c>
      <c r="I26" s="223"/>
      <c r="J26" s="224" t="s">
        <v>221</v>
      </c>
      <c r="K26" s="59" t="s">
        <v>222</v>
      </c>
      <c r="L26" s="70" t="s">
        <v>222</v>
      </c>
      <c r="M26" s="97"/>
      <c r="N26" s="419" t="s">
        <v>222</v>
      </c>
      <c r="O26" s="420"/>
      <c r="P26" s="60"/>
      <c r="Q26" s="440"/>
      <c r="R26" s="197"/>
      <c r="S26" s="440"/>
      <c r="T26" s="441"/>
      <c r="U26" s="442"/>
    </row>
    <row r="27" spans="3:21" ht="50.15" customHeight="1">
      <c r="C27" s="431"/>
      <c r="D27" s="417"/>
      <c r="E27" s="418"/>
      <c r="F27" s="225" t="s">
        <v>223</v>
      </c>
      <c r="G27" s="428"/>
      <c r="H27" s="428"/>
      <c r="I27" s="429"/>
      <c r="J27" s="226"/>
      <c r="K27" s="166"/>
      <c r="L27" s="181"/>
      <c r="M27" s="167" t="str">
        <f>IF(J27="","",IF(AND(J27="",K27=""),"",IF(OR(LEFT(D26,1)="①",LEFT(D26,1)="②",LEFT(D26,1)="⑨",LEFT(D26,1)="⑮"),1000000,300000))*J27)</f>
        <v/>
      </c>
      <c r="N27" s="411"/>
      <c r="O27" s="412"/>
      <c r="P27" s="438" t="str">
        <f>IF(D26="","",MIN(M27,SUM(N28:O30)))</f>
        <v/>
      </c>
      <c r="Q27" s="440"/>
      <c r="R27" s="197"/>
      <c r="S27" s="440"/>
      <c r="T27" s="441"/>
      <c r="U27" s="442"/>
    </row>
    <row r="28" spans="3:21" ht="50.15" customHeight="1">
      <c r="C28" s="431"/>
      <c r="D28" s="432" t="s">
        <v>224</v>
      </c>
      <c r="E28" s="134"/>
      <c r="F28" s="227" t="s">
        <v>223</v>
      </c>
      <c r="G28" s="423"/>
      <c r="H28" s="423"/>
      <c r="I28" s="424"/>
      <c r="J28" s="228"/>
      <c r="K28" s="168"/>
      <c r="L28" s="262" t="str">
        <f>IF(E28="","",K28*3/4)</f>
        <v/>
      </c>
      <c r="M28" s="169" t="str">
        <f>IF(E28="","",(100000*J28))</f>
        <v/>
      </c>
      <c r="N28" s="421" t="str">
        <f>IF(E28="","",MIN(M28,L28))</f>
        <v/>
      </c>
      <c r="O28" s="422"/>
      <c r="P28" s="438"/>
      <c r="Q28" s="440"/>
      <c r="R28" s="197"/>
      <c r="S28" s="440"/>
      <c r="T28" s="441"/>
      <c r="U28" s="442"/>
    </row>
    <row r="29" spans="3:21" ht="50.15" customHeight="1">
      <c r="C29" s="431"/>
      <c r="D29" s="433"/>
      <c r="E29" s="134"/>
      <c r="F29" s="227" t="s">
        <v>223</v>
      </c>
      <c r="G29" s="423"/>
      <c r="H29" s="423"/>
      <c r="I29" s="424"/>
      <c r="J29" s="228"/>
      <c r="K29" s="170"/>
      <c r="L29" s="262" t="str">
        <f>IF(E29="","",K29*3/4)</f>
        <v/>
      </c>
      <c r="M29" s="169" t="str">
        <f>IF(E29="","",(100000*J29))</f>
        <v/>
      </c>
      <c r="N29" s="421" t="str">
        <f>IF(E29="","",MIN(M29,L29))</f>
        <v/>
      </c>
      <c r="O29" s="422"/>
      <c r="P29" s="438"/>
      <c r="Q29" s="440"/>
      <c r="R29" s="197"/>
      <c r="S29" s="440"/>
      <c r="T29" s="441"/>
      <c r="U29" s="442"/>
    </row>
    <row r="30" spans="3:21" ht="50.15" customHeight="1">
      <c r="C30" s="431"/>
      <c r="D30" s="413" t="s">
        <v>226</v>
      </c>
      <c r="E30" s="414"/>
      <c r="F30" s="425"/>
      <c r="G30" s="426"/>
      <c r="H30" s="426"/>
      <c r="I30" s="426"/>
      <c r="J30" s="427"/>
      <c r="K30" s="170" t="str">
        <f>IF(D26="","",K27-K28-K29)</f>
        <v/>
      </c>
      <c r="L30" s="262" t="str">
        <f>IF(D26="","",K30*3/4)</f>
        <v/>
      </c>
      <c r="M30" s="182"/>
      <c r="N30" s="421" t="str">
        <f>L30</f>
        <v/>
      </c>
      <c r="O30" s="422"/>
      <c r="P30" s="439"/>
      <c r="Q30" s="440"/>
      <c r="R30" s="197"/>
      <c r="S30" s="440"/>
      <c r="T30" s="441"/>
      <c r="U30" s="442"/>
    </row>
    <row r="31" spans="3:21" ht="15" customHeight="1">
      <c r="C31" s="431"/>
      <c r="D31" s="415"/>
      <c r="E31" s="416"/>
      <c r="F31" s="220" t="s">
        <v>219</v>
      </c>
      <c r="G31" s="221"/>
      <c r="H31" s="222" t="s">
        <v>220</v>
      </c>
      <c r="I31" s="223"/>
      <c r="J31" s="224" t="s">
        <v>221</v>
      </c>
      <c r="K31" s="59" t="s">
        <v>222</v>
      </c>
      <c r="L31" s="70" t="s">
        <v>222</v>
      </c>
      <c r="M31" s="97"/>
      <c r="N31" s="419" t="s">
        <v>222</v>
      </c>
      <c r="O31" s="420"/>
      <c r="P31" s="60"/>
      <c r="Q31" s="440"/>
      <c r="R31" s="197"/>
      <c r="S31" s="440"/>
      <c r="T31" s="441"/>
      <c r="U31" s="442"/>
    </row>
    <row r="32" spans="3:21" ht="50.15" customHeight="1">
      <c r="C32" s="431"/>
      <c r="D32" s="417"/>
      <c r="E32" s="418"/>
      <c r="F32" s="225" t="s">
        <v>223</v>
      </c>
      <c r="G32" s="428"/>
      <c r="H32" s="428"/>
      <c r="I32" s="429"/>
      <c r="J32" s="226"/>
      <c r="K32" s="166"/>
      <c r="L32" s="181"/>
      <c r="M32" s="167" t="str">
        <f>IF(J32="","",IF(AND(J32="",K32=""),"",IF(OR(LEFT(D31,1)="①",LEFT(D31,1)="②",LEFT(D31,1)="⑨",LEFT(D31,1)="⑮"),1000000,300000))*J32)</f>
        <v/>
      </c>
      <c r="N32" s="411"/>
      <c r="O32" s="412"/>
      <c r="P32" s="438" t="str">
        <f>IF(D31="","",MIN(M32,SUM(N33:O35)))</f>
        <v/>
      </c>
      <c r="Q32" s="440"/>
      <c r="R32" s="197"/>
      <c r="S32" s="440"/>
      <c r="T32" s="441"/>
      <c r="U32" s="442"/>
    </row>
    <row r="33" spans="3:24" ht="50.15" customHeight="1">
      <c r="C33" s="431"/>
      <c r="D33" s="432" t="s">
        <v>224</v>
      </c>
      <c r="E33" s="134"/>
      <c r="F33" s="227" t="s">
        <v>223</v>
      </c>
      <c r="G33" s="423"/>
      <c r="H33" s="423"/>
      <c r="I33" s="424"/>
      <c r="J33" s="228"/>
      <c r="K33" s="168"/>
      <c r="L33" s="262" t="str">
        <f>IF(E33="","",K33*3/4)</f>
        <v/>
      </c>
      <c r="M33" s="169" t="str">
        <f>IF(E33="","",(100000*J33))</f>
        <v/>
      </c>
      <c r="N33" s="421" t="str">
        <f>IF(E33="","",MIN(M33,L33))</f>
        <v/>
      </c>
      <c r="O33" s="422"/>
      <c r="P33" s="438"/>
      <c r="Q33" s="440"/>
      <c r="R33" s="197"/>
      <c r="S33" s="440"/>
      <c r="T33" s="441"/>
      <c r="U33" s="442"/>
    </row>
    <row r="34" spans="3:24" ht="50.15" customHeight="1">
      <c r="C34" s="431"/>
      <c r="D34" s="433"/>
      <c r="E34" s="134"/>
      <c r="F34" s="227" t="s">
        <v>223</v>
      </c>
      <c r="G34" s="423"/>
      <c r="H34" s="423"/>
      <c r="I34" s="424"/>
      <c r="J34" s="228"/>
      <c r="K34" s="170"/>
      <c r="L34" s="262" t="str">
        <f>IF(E34="","",K34*3/4)</f>
        <v/>
      </c>
      <c r="M34" s="169" t="str">
        <f>IF(E34="","",(100000*J34))</f>
        <v/>
      </c>
      <c r="N34" s="421" t="str">
        <f>IF(E34="","",MIN(M34,L34))</f>
        <v/>
      </c>
      <c r="O34" s="422"/>
      <c r="P34" s="438"/>
      <c r="Q34" s="440"/>
      <c r="R34" s="197"/>
      <c r="S34" s="440"/>
      <c r="T34" s="441"/>
      <c r="U34" s="442"/>
    </row>
    <row r="35" spans="3:24" ht="50.15" customHeight="1">
      <c r="C35" s="431"/>
      <c r="D35" s="413" t="s">
        <v>226</v>
      </c>
      <c r="E35" s="414"/>
      <c r="F35" s="445"/>
      <c r="G35" s="446"/>
      <c r="H35" s="446"/>
      <c r="I35" s="446"/>
      <c r="J35" s="447"/>
      <c r="K35" s="170" t="str">
        <f>IF(D31="","",K32-K33-K34)</f>
        <v/>
      </c>
      <c r="L35" s="262" t="str">
        <f>IF(D31="","",K35*3/4)</f>
        <v/>
      </c>
      <c r="M35" s="182"/>
      <c r="N35" s="421" t="str">
        <f>L35</f>
        <v/>
      </c>
      <c r="O35" s="422"/>
      <c r="P35" s="439"/>
      <c r="Q35" s="440"/>
      <c r="R35" s="197"/>
      <c r="S35" s="440"/>
      <c r="T35" s="441"/>
      <c r="U35" s="442"/>
    </row>
    <row r="36" spans="3:24" ht="60" hidden="1" customHeight="1">
      <c r="C36" s="107"/>
      <c r="D36" s="153"/>
      <c r="E36" s="159"/>
      <c r="F36" s="156"/>
      <c r="G36" s="160"/>
      <c r="H36" s="160"/>
      <c r="I36" s="160"/>
      <c r="J36" s="161"/>
      <c r="K36" s="162"/>
      <c r="L36" s="163"/>
      <c r="M36" s="164"/>
      <c r="N36" s="165"/>
      <c r="O36" s="149"/>
      <c r="P36" s="197"/>
      <c r="Q36" s="197"/>
      <c r="R36" s="197"/>
      <c r="S36" s="197"/>
      <c r="T36" s="441"/>
      <c r="U36" s="442"/>
      <c r="X36" s="66"/>
    </row>
    <row r="37" spans="3:24" ht="18.75" customHeight="1">
      <c r="C37" s="364" t="str">
        <f>_xlfn.TEXTJOIN("、", TRUE,
    IF(COUNTIF(D11:D35, "*①*") &gt; 1, "移譲支援（装着）", ""),
    IF(COUNTIF(D11:D35, "*②*") &gt; 1, "移譲支援（非装着）", ""),
    IF(COUNTIF(D11:D35, "*③*") &gt; 1, "移動支援（屋外）", ""),
    IF(COUNTIF(D11:D35, "*④*") &gt; 1, "移動支援（屋内）", ""),
    IF(COUNTIF(D11:D35, "*⑤*") &gt; 1, "移動支援（装着）", ""),
    IF(COUNTIF(D11:D35, "*⑥*") &gt; 1, "排泄支援（排泄予測・検知）", ""),
    IF(COUNTIF(D11:D35, "*⑦*") &gt; 1, "排泄支援（排泄物処理）", ""),
    IF(COUNTIF(D11:D35, "*⑧*") &gt; 1, "排泄支援（動作支援）", ""),
    IF(COUNTIF(D11:D35, "*⑨*") &gt; 1, "入浴支援", ""),
    IF(COUNTIF(D11:D35, "*⑩*") &gt; 1, "見守り・コミュニケーション（見守り（施設））", ""),
    IF(COUNTIF(D11:D35, "*⑪*") &gt; 1, "見守り・コミュニケーション（見守り（在宅））", ""),
    IF(COUNTIF(D11:D35, "*⑫*") &gt; 1, "見守り・コミュニケーション（コミュニケーション）", ""),
    IF(COUNTIF(D11:D35, "*⑬*") &gt; 1, "食事・栄養管理支援", ""),
    IF(COUNTIF(D11:D35, "*⑭*") &gt; 1, "認知症生活支援・認知症ケア支援", ""),
    IF(COUNTIF(D11:D35, "*⑮*") &gt; 1, "その他都道府県が認めたもの", ""),
    IF((COUNTIF(D11:D35,"*①*")&gt;0)+(COUNTIF(D11:D35,"*②*")&gt;0) &gt; 1, "移乗支援", ""),
    IF((COUNTIF(D11:D35,"*③*")&gt;0)+(COUNTIF(D11:D35,"*④*")&gt;0)+(COUNTIF(D11:D35,"*⑤*")&gt;0) &gt; 1, "移動支援", ""),
    IF((COUNTIF(D11:D35,"*⑥*")&gt;0)+(COUNTIF(D11:D35,"*⑦*")&gt;0)+(COUNTIF(D11:D35,"*⑧*")&gt;0) &gt; 1, "排泄支援", ""),
    IF((COUNTIF(D11:D35,"*⑩*")&gt;0)+(COUNTIF(D11:D35,"*⑪*")&gt;0)+(COUNTIF(D11:D35,"*⑫*")&gt;0) &gt; 1, "見守りコミュニケーション", "")
)</f>
        <v/>
      </c>
      <c r="D37" s="365"/>
      <c r="E37" s="366"/>
      <c r="F37" s="518"/>
      <c r="G37" s="495"/>
      <c r="H37" s="495"/>
      <c r="I37" s="495"/>
      <c r="J37" s="495"/>
      <c r="K37" s="495"/>
      <c r="L37" s="495"/>
      <c r="M37" s="495"/>
      <c r="N37" s="495"/>
      <c r="O37" s="495"/>
      <c r="P37" s="495"/>
      <c r="Q37" s="496"/>
      <c r="R37" s="160"/>
      <c r="S37" s="160"/>
      <c r="T37" s="441"/>
      <c r="U37" s="442"/>
      <c r="X37" s="66"/>
    </row>
    <row r="38" spans="3:24" ht="60" customHeight="1">
      <c r="C38" s="367" t="s">
        <v>227</v>
      </c>
      <c r="D38" s="368"/>
      <c r="E38" s="369"/>
      <c r="F38" s="381"/>
      <c r="G38" s="382"/>
      <c r="H38" s="382"/>
      <c r="I38" s="382"/>
      <c r="J38" s="382"/>
      <c r="K38" s="382"/>
      <c r="L38" s="382"/>
      <c r="M38" s="382"/>
      <c r="N38" s="382"/>
      <c r="O38" s="382"/>
      <c r="P38" s="382"/>
      <c r="Q38" s="383"/>
      <c r="R38" s="281"/>
      <c r="S38" s="281"/>
      <c r="T38" s="443"/>
      <c r="U38" s="444"/>
      <c r="X38" s="66"/>
    </row>
    <row r="39" spans="3:24" ht="60" hidden="1" customHeight="1">
      <c r="C39" s="125"/>
      <c r="D39" s="174"/>
      <c r="E39" s="126"/>
      <c r="F39" s="160"/>
      <c r="G39" s="160"/>
      <c r="H39" s="160"/>
      <c r="I39" s="160"/>
      <c r="J39" s="160"/>
      <c r="K39" s="160"/>
      <c r="L39" s="160"/>
      <c r="M39" s="160"/>
      <c r="N39" s="160"/>
      <c r="O39" s="160"/>
      <c r="P39" s="160"/>
      <c r="Q39" s="160"/>
      <c r="R39" s="160"/>
      <c r="S39" s="160"/>
      <c r="T39" s="150"/>
      <c r="U39" s="151"/>
      <c r="X39" s="66"/>
    </row>
    <row r="40" spans="3:24" ht="60" hidden="1" customHeight="1">
      <c r="C40" s="125"/>
      <c r="D40" s="174"/>
      <c r="E40" s="126"/>
      <c r="F40" s="160"/>
      <c r="G40" s="160"/>
      <c r="H40" s="160"/>
      <c r="I40" s="160"/>
      <c r="J40" s="160"/>
      <c r="K40" s="160"/>
      <c r="L40" s="160"/>
      <c r="M40" s="160"/>
      <c r="N40" s="160"/>
      <c r="O40" s="160"/>
      <c r="P40" s="160"/>
      <c r="Q40" s="160"/>
      <c r="R40" s="160"/>
      <c r="S40" s="160"/>
      <c r="T40" s="150"/>
      <c r="U40" s="151"/>
      <c r="X40" s="66"/>
    </row>
    <row r="41" spans="3:24" ht="18" customHeight="1">
      <c r="C41" s="68"/>
      <c r="D41" s="158"/>
      <c r="E41" s="69"/>
      <c r="F41" s="384"/>
      <c r="G41" s="385"/>
      <c r="H41" s="385"/>
      <c r="I41" s="385"/>
      <c r="J41" s="385"/>
      <c r="K41" s="385"/>
      <c r="L41" s="385"/>
      <c r="M41" s="385"/>
      <c r="N41" s="385"/>
      <c r="O41" s="385"/>
      <c r="P41" s="385"/>
      <c r="Q41" s="386"/>
      <c r="R41" s="284"/>
      <c r="S41" s="284"/>
      <c r="T41" s="371" t="s">
        <v>222</v>
      </c>
      <c r="U41" s="372"/>
      <c r="W41" s="66"/>
    </row>
    <row r="42" spans="3:24" ht="36.75" customHeight="1">
      <c r="C42" s="373" t="s">
        <v>228</v>
      </c>
      <c r="D42" s="374"/>
      <c r="E42" s="375"/>
      <c r="F42" s="387"/>
      <c r="G42" s="388"/>
      <c r="H42" s="388"/>
      <c r="I42" s="388"/>
      <c r="J42" s="388"/>
      <c r="K42" s="388"/>
      <c r="L42" s="388"/>
      <c r="M42" s="388"/>
      <c r="N42" s="388"/>
      <c r="O42" s="388"/>
      <c r="P42" s="388"/>
      <c r="Q42" s="389"/>
      <c r="R42" s="285"/>
      <c r="S42" s="285"/>
      <c r="T42" s="376" t="str">
        <f>T12</f>
        <v/>
      </c>
      <c r="U42" s="377"/>
    </row>
    <row r="43" spans="3:24" ht="24.75" customHeight="1">
      <c r="C43" s="370"/>
      <c r="D43" s="370"/>
      <c r="E43" s="370"/>
      <c r="F43" s="370"/>
      <c r="G43" s="370"/>
      <c r="H43" s="370"/>
      <c r="I43" s="370"/>
      <c r="J43" s="370"/>
      <c r="K43" s="370"/>
      <c r="L43" s="370"/>
      <c r="M43" s="370"/>
      <c r="N43" s="370"/>
      <c r="O43" s="370"/>
      <c r="P43" s="370"/>
      <c r="Q43" s="370"/>
      <c r="R43" s="370"/>
      <c r="S43" s="370"/>
      <c r="T43" s="370"/>
      <c r="U43" s="370"/>
    </row>
    <row r="45" spans="3:24">
      <c r="C45" s="46" t="s">
        <v>229</v>
      </c>
    </row>
    <row r="46" spans="3:24">
      <c r="C46" s="46" t="s">
        <v>230</v>
      </c>
    </row>
  </sheetData>
  <sheetProtection algorithmName="SHA-512" hashValue="lmSGMMVXbOIg4C4cnriJyGsFWQCQ8nRGCIAwicFYejj2Gb8VsQDqovQZy8hE9BBu4W2iakN7rSdJ2G7Vybhu1Q==" saltValue="pRG/b9bmpcvOJxUNmvEjig==" spinCount="100000" sheet="1" objects="1" scenarios="1"/>
  <mergeCells count="90">
    <mergeCell ref="S12:S35"/>
    <mergeCell ref="S1:U1"/>
    <mergeCell ref="S2:U2"/>
    <mergeCell ref="S3:U3"/>
    <mergeCell ref="C4:U4"/>
    <mergeCell ref="C7:E10"/>
    <mergeCell ref="F7:I10"/>
    <mergeCell ref="N7:O7"/>
    <mergeCell ref="N8:O8"/>
    <mergeCell ref="T8:U8"/>
    <mergeCell ref="N9:O9"/>
    <mergeCell ref="T9:U9"/>
    <mergeCell ref="N10:O10"/>
    <mergeCell ref="T10:U10"/>
    <mergeCell ref="C11:C35"/>
    <mergeCell ref="D11:E12"/>
    <mergeCell ref="N11:O11"/>
    <mergeCell ref="G12:I12"/>
    <mergeCell ref="N12:O12"/>
    <mergeCell ref="N15:O15"/>
    <mergeCell ref="D16:E17"/>
    <mergeCell ref="N23:O23"/>
    <mergeCell ref="G24:I24"/>
    <mergeCell ref="N24:O24"/>
    <mergeCell ref="D25:E25"/>
    <mergeCell ref="P12:P15"/>
    <mergeCell ref="N25:O25"/>
    <mergeCell ref="D18:D19"/>
    <mergeCell ref="D20:E20"/>
    <mergeCell ref="D21:E22"/>
    <mergeCell ref="D23:D24"/>
    <mergeCell ref="G23:I23"/>
    <mergeCell ref="Q12:Q35"/>
    <mergeCell ref="N16:O16"/>
    <mergeCell ref="G17:I17"/>
    <mergeCell ref="N17:O17"/>
    <mergeCell ref="P17:P20"/>
    <mergeCell ref="G18:I18"/>
    <mergeCell ref="N18:O18"/>
    <mergeCell ref="G19:I19"/>
    <mergeCell ref="N19:O19"/>
    <mergeCell ref="F20:J20"/>
    <mergeCell ref="N20:O20"/>
    <mergeCell ref="N21:O21"/>
    <mergeCell ref="G22:I22"/>
    <mergeCell ref="N22:O22"/>
    <mergeCell ref="P22:P25"/>
    <mergeCell ref="F25:J25"/>
    <mergeCell ref="D26:E27"/>
    <mergeCell ref="N26:O26"/>
    <mergeCell ref="G27:I27"/>
    <mergeCell ref="N27:O27"/>
    <mergeCell ref="P27:P30"/>
    <mergeCell ref="D28:D29"/>
    <mergeCell ref="G28:I28"/>
    <mergeCell ref="N28:O28"/>
    <mergeCell ref="G29:I29"/>
    <mergeCell ref="N29:O29"/>
    <mergeCell ref="D30:E30"/>
    <mergeCell ref="F30:J30"/>
    <mergeCell ref="N30:O30"/>
    <mergeCell ref="D31:E32"/>
    <mergeCell ref="N31:O31"/>
    <mergeCell ref="G32:I32"/>
    <mergeCell ref="N32:O32"/>
    <mergeCell ref="P32:P35"/>
    <mergeCell ref="D33:D34"/>
    <mergeCell ref="G33:I33"/>
    <mergeCell ref="N33:O33"/>
    <mergeCell ref="G34:I34"/>
    <mergeCell ref="N34:O34"/>
    <mergeCell ref="D35:E35"/>
    <mergeCell ref="F35:J35"/>
    <mergeCell ref="N35:O35"/>
    <mergeCell ref="C43:U43"/>
    <mergeCell ref="C37:E37"/>
    <mergeCell ref="F37:Q38"/>
    <mergeCell ref="C38:E38"/>
    <mergeCell ref="F41:Q42"/>
    <mergeCell ref="T41:U41"/>
    <mergeCell ref="C42:E42"/>
    <mergeCell ref="T42:U42"/>
    <mergeCell ref="T12:U38"/>
    <mergeCell ref="D13:D14"/>
    <mergeCell ref="G13:I13"/>
    <mergeCell ref="N13:O13"/>
    <mergeCell ref="G14:I14"/>
    <mergeCell ref="N14:O14"/>
    <mergeCell ref="D15:E15"/>
    <mergeCell ref="F15:J15"/>
  </mergeCells>
  <phoneticPr fontId="1"/>
  <conditionalFormatting sqref="P3:S3 P1:S1">
    <cfRule type="containsBlanks" dxfId="192" priority="84">
      <formula>LEN(TRIM(P1))=0</formula>
    </cfRule>
  </conditionalFormatting>
  <conditionalFormatting sqref="J12">
    <cfRule type="expression" dxfId="191" priority="82">
      <formula>AND(D11&lt;&gt;"", ISBLANK(J12))</formula>
    </cfRule>
    <cfRule type="expression" priority="83">
      <formula>ISBLANK(D11)</formula>
    </cfRule>
  </conditionalFormatting>
  <conditionalFormatting sqref="P2:S2">
    <cfRule type="expression" dxfId="190" priority="81">
      <formula>P2=""</formula>
    </cfRule>
  </conditionalFormatting>
  <conditionalFormatting sqref="F37">
    <cfRule type="expression" dxfId="189" priority="80">
      <formula>$C$37&lt;&gt;""</formula>
    </cfRule>
  </conditionalFormatting>
  <conditionalFormatting sqref="G11">
    <cfRule type="expression" dxfId="188" priority="85">
      <formula>AND(D11&lt;&gt;"", G11&lt;&gt;"", LEN(G11)&lt;&gt;5)</formula>
    </cfRule>
    <cfRule type="expression" dxfId="187" priority="86">
      <formula>AND(D11&lt;&gt;"", ISBLANK(G11))</formula>
    </cfRule>
    <cfRule type="expression" priority="87">
      <formula>ISBLANK(D11)</formula>
    </cfRule>
  </conditionalFormatting>
  <conditionalFormatting sqref="I11">
    <cfRule type="expression" dxfId="186" priority="88">
      <formula>AND(D11&lt;&gt;"", G11&lt;&gt;"", LEN(G11)&lt;&gt;5)</formula>
    </cfRule>
    <cfRule type="expression" dxfId="185" priority="89">
      <formula>AND(D11&lt;&gt;"", ISBLANK(I11))</formula>
    </cfRule>
    <cfRule type="expression" priority="90">
      <formula>ISBLANK(D11)</formula>
    </cfRule>
  </conditionalFormatting>
  <conditionalFormatting sqref="D11 E36">
    <cfRule type="expression" dxfId="184" priority="91">
      <formula>ISBLANK($D$11)</formula>
    </cfRule>
  </conditionalFormatting>
  <conditionalFormatting sqref="K12">
    <cfRule type="expression" dxfId="183" priority="73">
      <formula>$K$12&lt;SUM($K$13:$K$14)</formula>
    </cfRule>
    <cfRule type="expression" dxfId="182" priority="92">
      <formula>AND(D11&lt;&gt;"", ISBLANK(K12))</formula>
    </cfRule>
    <cfRule type="expression" priority="93">
      <formula>ISBLANK(D11)</formula>
    </cfRule>
  </conditionalFormatting>
  <conditionalFormatting sqref="G12:I12">
    <cfRule type="expression" dxfId="181" priority="94">
      <formula>AND(D11&lt;&gt;"",G12="")</formula>
    </cfRule>
  </conditionalFormatting>
  <conditionalFormatting sqref="J36">
    <cfRule type="expression" dxfId="180" priority="95">
      <formula>AND(#REF!&lt;&gt;"", ISBLANK(J36))</formula>
    </cfRule>
    <cfRule type="expression" priority="96">
      <formula>ISBLANK(#REF!)</formula>
    </cfRule>
  </conditionalFormatting>
  <conditionalFormatting sqref="K36">
    <cfRule type="expression" dxfId="179" priority="97">
      <formula>AND(#REF!&lt;&gt;"", ISBLANK(K36))</formula>
    </cfRule>
    <cfRule type="expression" priority="98">
      <formula>ISBLANK(#REF!)</formula>
    </cfRule>
  </conditionalFormatting>
  <conditionalFormatting sqref="G36 I36">
    <cfRule type="expression" dxfId="178" priority="99">
      <formula>AND(#REF!&lt;&gt;"",G36="")</formula>
    </cfRule>
  </conditionalFormatting>
  <conditionalFormatting sqref="G13:I13">
    <cfRule type="expression" dxfId="177" priority="79">
      <formula>AND(E13&lt;&gt;"",G13="")</formula>
    </cfRule>
  </conditionalFormatting>
  <conditionalFormatting sqref="J13">
    <cfRule type="expression" dxfId="176" priority="78">
      <formula>AND(E13&lt;&gt;"",J13="")</formula>
    </cfRule>
  </conditionalFormatting>
  <conditionalFormatting sqref="K13">
    <cfRule type="expression" dxfId="175" priority="77">
      <formula>AND(E13&lt;&gt;"",K13="")</formula>
    </cfRule>
  </conditionalFormatting>
  <conditionalFormatting sqref="G14:I14">
    <cfRule type="expression" dxfId="174" priority="76">
      <formula>AND(E14&lt;&gt;"",G14="")</formula>
    </cfRule>
  </conditionalFormatting>
  <conditionalFormatting sqref="J14">
    <cfRule type="expression" dxfId="173" priority="75">
      <formula>AND(E14&lt;&gt;"",J14="")</formula>
    </cfRule>
  </conditionalFormatting>
  <conditionalFormatting sqref="K14">
    <cfRule type="expression" dxfId="172" priority="74">
      <formula>AND(E14&lt;&gt;"",K14="")</formula>
    </cfRule>
  </conditionalFormatting>
  <conditionalFormatting sqref="J17">
    <cfRule type="expression" dxfId="171" priority="62">
      <formula>AND(D16&lt;&gt;"", ISBLANK(J17))</formula>
    </cfRule>
    <cfRule type="expression" priority="63">
      <formula>ISBLANK(D16)</formula>
    </cfRule>
  </conditionalFormatting>
  <conditionalFormatting sqref="G16">
    <cfRule type="expression" dxfId="170" priority="64">
      <formula>AND(D16&lt;&gt;"", G16&lt;&gt;"", LEN(G16)&lt;&gt;5)</formula>
    </cfRule>
    <cfRule type="expression" dxfId="169" priority="65">
      <formula>AND(D16&lt;&gt;"", ISBLANK(G16))</formula>
    </cfRule>
    <cfRule type="expression" priority="66">
      <formula>ISBLANK(D16)</formula>
    </cfRule>
  </conditionalFormatting>
  <conditionalFormatting sqref="I16">
    <cfRule type="expression" dxfId="168" priority="67">
      <formula>AND(D16&lt;&gt;"", G16&lt;&gt;"", LEN(G16)&lt;&gt;5)</formula>
    </cfRule>
    <cfRule type="expression" dxfId="167" priority="68">
      <formula>AND(D16&lt;&gt;"", ISBLANK(I16))</formula>
    </cfRule>
    <cfRule type="expression" priority="69">
      <formula>ISBLANK(D16)</formula>
    </cfRule>
  </conditionalFormatting>
  <conditionalFormatting sqref="K17">
    <cfRule type="expression" dxfId="166" priority="55">
      <formula>$K$12&lt;SUM($K$13:$K$14)</formula>
    </cfRule>
    <cfRule type="expression" dxfId="165" priority="70">
      <formula>AND(D16&lt;&gt;"", ISBLANK(K17))</formula>
    </cfRule>
    <cfRule type="expression" priority="71">
      <formula>ISBLANK(D16)</formula>
    </cfRule>
  </conditionalFormatting>
  <conditionalFormatting sqref="G17:I17">
    <cfRule type="expression" dxfId="164" priority="72">
      <formula>AND(D16&lt;&gt;"",G17="")</formula>
    </cfRule>
  </conditionalFormatting>
  <conditionalFormatting sqref="G18:I18">
    <cfRule type="expression" dxfId="163" priority="61">
      <formula>AND(E18&lt;&gt;"",G18="")</formula>
    </cfRule>
  </conditionalFormatting>
  <conditionalFormatting sqref="J18">
    <cfRule type="expression" dxfId="162" priority="60">
      <formula>AND(E18&lt;&gt;"",J18="")</formula>
    </cfRule>
  </conditionalFormatting>
  <conditionalFormatting sqref="K18">
    <cfRule type="expression" dxfId="161" priority="59">
      <formula>AND(E18&lt;&gt;"",K18="")</formula>
    </cfRule>
  </conditionalFormatting>
  <conditionalFormatting sqref="G19:I19">
    <cfRule type="expression" dxfId="160" priority="58">
      <formula>AND(E19&lt;&gt;"",G19="")</formula>
    </cfRule>
  </conditionalFormatting>
  <conditionalFormatting sqref="J19">
    <cfRule type="expression" dxfId="159" priority="57">
      <formula>AND(E19&lt;&gt;"",J19="")</formula>
    </cfRule>
  </conditionalFormatting>
  <conditionalFormatting sqref="K19">
    <cfRule type="expression" dxfId="158" priority="56">
      <formula>AND(E19&lt;&gt;"",K19="")</formula>
    </cfRule>
  </conditionalFormatting>
  <conditionalFormatting sqref="J22">
    <cfRule type="expression" dxfId="157" priority="44">
      <formula>AND(D21&lt;&gt;"", ISBLANK(J22))</formula>
    </cfRule>
    <cfRule type="expression" priority="45">
      <formula>ISBLANK(D21)</formula>
    </cfRule>
  </conditionalFormatting>
  <conditionalFormatting sqref="G21">
    <cfRule type="expression" dxfId="156" priority="46">
      <formula>AND(D21&lt;&gt;"", G21&lt;&gt;"", LEN(G21)&lt;&gt;5)</formula>
    </cfRule>
    <cfRule type="expression" dxfId="155" priority="47">
      <formula>AND(D21&lt;&gt;"", ISBLANK(G21))</formula>
    </cfRule>
    <cfRule type="expression" priority="48">
      <formula>ISBLANK(D21)</formula>
    </cfRule>
  </conditionalFormatting>
  <conditionalFormatting sqref="I21">
    <cfRule type="expression" dxfId="154" priority="49">
      <formula>AND(D21&lt;&gt;"", G21&lt;&gt;"", LEN(G21)&lt;&gt;5)</formula>
    </cfRule>
    <cfRule type="expression" dxfId="153" priority="50">
      <formula>AND(D21&lt;&gt;"", ISBLANK(I21))</formula>
    </cfRule>
    <cfRule type="expression" priority="51">
      <formula>ISBLANK(D21)</formula>
    </cfRule>
  </conditionalFormatting>
  <conditionalFormatting sqref="K22">
    <cfRule type="expression" dxfId="152" priority="37">
      <formula>$K$12&lt;SUM($K$13:$K$14)</formula>
    </cfRule>
    <cfRule type="expression" dxfId="151" priority="52">
      <formula>AND(D21&lt;&gt;"", ISBLANK(K22))</formula>
    </cfRule>
    <cfRule type="expression" priority="53">
      <formula>ISBLANK(D21)</formula>
    </cfRule>
  </conditionalFormatting>
  <conditionalFormatting sqref="G22:I22">
    <cfRule type="expression" dxfId="150" priority="54">
      <formula>AND(D21&lt;&gt;"",G22="")</formula>
    </cfRule>
  </conditionalFormatting>
  <conditionalFormatting sqref="G23:I23">
    <cfRule type="expression" dxfId="149" priority="43">
      <formula>AND(E23&lt;&gt;"",G23="")</formula>
    </cfRule>
  </conditionalFormatting>
  <conditionalFormatting sqref="J23">
    <cfRule type="expression" dxfId="148" priority="42">
      <formula>AND(E23&lt;&gt;"",J23="")</formula>
    </cfRule>
  </conditionalFormatting>
  <conditionalFormatting sqref="K23">
    <cfRule type="expression" dxfId="147" priority="41">
      <formula>AND(E23&lt;&gt;"",K23="")</formula>
    </cfRule>
  </conditionalFormatting>
  <conditionalFormatting sqref="G24:I24">
    <cfRule type="expression" dxfId="146" priority="40">
      <formula>AND(E24&lt;&gt;"",G24="")</formula>
    </cfRule>
  </conditionalFormatting>
  <conditionalFormatting sqref="J24">
    <cfRule type="expression" dxfId="145" priority="39">
      <formula>AND(E24&lt;&gt;"",J24="")</formula>
    </cfRule>
  </conditionalFormatting>
  <conditionalFormatting sqref="K24">
    <cfRule type="expression" dxfId="144" priority="38">
      <formula>AND(E24&lt;&gt;"",K24="")</formula>
    </cfRule>
  </conditionalFormatting>
  <conditionalFormatting sqref="J27">
    <cfRule type="expression" dxfId="143" priority="26">
      <formula>AND(D26&lt;&gt;"", ISBLANK(J27))</formula>
    </cfRule>
    <cfRule type="expression" priority="27">
      <formula>ISBLANK(D26)</formula>
    </cfRule>
  </conditionalFormatting>
  <conditionalFormatting sqref="G26">
    <cfRule type="expression" dxfId="142" priority="28">
      <formula>AND(D26&lt;&gt;"", G26&lt;&gt;"", LEN(G26)&lt;&gt;5)</formula>
    </cfRule>
    <cfRule type="expression" dxfId="141" priority="29">
      <formula>AND(D26&lt;&gt;"", ISBLANK(G26))</formula>
    </cfRule>
    <cfRule type="expression" priority="30">
      <formula>ISBLANK(D26)</formula>
    </cfRule>
  </conditionalFormatting>
  <conditionalFormatting sqref="I26">
    <cfRule type="expression" dxfId="140" priority="31">
      <formula>AND(D26&lt;&gt;"", G26&lt;&gt;"", LEN(G26)&lt;&gt;5)</formula>
    </cfRule>
    <cfRule type="expression" dxfId="139" priority="32">
      <formula>AND(D26&lt;&gt;"", ISBLANK(I26))</formula>
    </cfRule>
    <cfRule type="expression" priority="33">
      <formula>ISBLANK(D26)</formula>
    </cfRule>
  </conditionalFormatting>
  <conditionalFormatting sqref="K27">
    <cfRule type="expression" dxfId="138" priority="19">
      <formula>$K$12&lt;SUM($K$13:$K$14)</formula>
    </cfRule>
    <cfRule type="expression" dxfId="137" priority="34">
      <formula>AND(D26&lt;&gt;"", ISBLANK(K27))</formula>
    </cfRule>
    <cfRule type="expression" priority="35">
      <formula>ISBLANK(D26)</formula>
    </cfRule>
  </conditionalFormatting>
  <conditionalFormatting sqref="G27:I27">
    <cfRule type="expression" dxfId="136" priority="36">
      <formula>AND(D26&lt;&gt;"",G27="")</formula>
    </cfRule>
  </conditionalFormatting>
  <conditionalFormatting sqref="G28:I28">
    <cfRule type="expression" dxfId="135" priority="25">
      <formula>AND(E28&lt;&gt;"",G28="")</formula>
    </cfRule>
  </conditionalFormatting>
  <conditionalFormatting sqref="J28">
    <cfRule type="expression" dxfId="134" priority="24">
      <formula>AND(E28&lt;&gt;"",J28="")</formula>
    </cfRule>
  </conditionalFormatting>
  <conditionalFormatting sqref="K28">
    <cfRule type="expression" dxfId="133" priority="23">
      <formula>AND(E28&lt;&gt;"",K28="")</formula>
    </cfRule>
  </conditionalFormatting>
  <conditionalFormatting sqref="G29:I29">
    <cfRule type="expression" dxfId="132" priority="22">
      <formula>AND(E29&lt;&gt;"",G29="")</formula>
    </cfRule>
  </conditionalFormatting>
  <conditionalFormatting sqref="J29">
    <cfRule type="expression" dxfId="131" priority="21">
      <formula>AND(E29&lt;&gt;"",J29="")</formula>
    </cfRule>
  </conditionalFormatting>
  <conditionalFormatting sqref="K29">
    <cfRule type="expression" dxfId="130" priority="20">
      <formula>AND(E29&lt;&gt;"",K29="")</formula>
    </cfRule>
  </conditionalFormatting>
  <conditionalFormatting sqref="J32">
    <cfRule type="expression" dxfId="129" priority="8">
      <formula>AND(D31&lt;&gt;"", ISBLANK(J32))</formula>
    </cfRule>
    <cfRule type="expression" priority="9">
      <formula>ISBLANK(D31)</formula>
    </cfRule>
  </conditionalFormatting>
  <conditionalFormatting sqref="G31">
    <cfRule type="expression" dxfId="128" priority="10">
      <formula>AND(D31&lt;&gt;"", G31&lt;&gt;"", LEN(G31)&lt;&gt;5)</formula>
    </cfRule>
    <cfRule type="expression" dxfId="127" priority="11">
      <formula>AND(D31&lt;&gt;"", ISBLANK(G31))</formula>
    </cfRule>
    <cfRule type="expression" priority="12">
      <formula>ISBLANK(D31)</formula>
    </cfRule>
  </conditionalFormatting>
  <conditionalFormatting sqref="I31">
    <cfRule type="expression" dxfId="126" priority="13">
      <formula>AND(D31&lt;&gt;"", G31&lt;&gt;"", LEN(G31)&lt;&gt;5)</formula>
    </cfRule>
    <cfRule type="expression" dxfId="125" priority="14">
      <formula>AND(D31&lt;&gt;"", ISBLANK(I31))</formula>
    </cfRule>
    <cfRule type="expression" priority="15">
      <formula>ISBLANK(D31)</formula>
    </cfRule>
  </conditionalFormatting>
  <conditionalFormatting sqref="K32">
    <cfRule type="expression" dxfId="124" priority="1">
      <formula>$K$12&lt;SUM($K$13:$K$14)</formula>
    </cfRule>
    <cfRule type="expression" dxfId="123" priority="16">
      <formula>AND(D31&lt;&gt;"", ISBLANK(K32))</formula>
    </cfRule>
    <cfRule type="expression" priority="17">
      <formula>ISBLANK(D31)</formula>
    </cfRule>
  </conditionalFormatting>
  <conditionalFormatting sqref="G32:I32">
    <cfRule type="expression" dxfId="122" priority="18">
      <formula>AND(D31&lt;&gt;"",G32="")</formula>
    </cfRule>
  </conditionalFormatting>
  <conditionalFormatting sqref="G33:I33">
    <cfRule type="expression" dxfId="121" priority="7">
      <formula>AND(E33&lt;&gt;"",G33="")</formula>
    </cfRule>
  </conditionalFormatting>
  <conditionalFormatting sqref="J33">
    <cfRule type="expression" dxfId="120" priority="6">
      <formula>AND(E33&lt;&gt;"",J33="")</formula>
    </cfRule>
  </conditionalFormatting>
  <conditionalFormatting sqref="K33">
    <cfRule type="expression" dxfId="119" priority="5">
      <formula>AND(E33&lt;&gt;"",K33="")</formula>
    </cfRule>
  </conditionalFormatting>
  <conditionalFormatting sqref="G34:I34">
    <cfRule type="expression" dxfId="118" priority="4">
      <formula>AND(E34&lt;&gt;"",G34="")</formula>
    </cfRule>
  </conditionalFormatting>
  <conditionalFormatting sqref="J34">
    <cfRule type="expression" dxfId="117" priority="3">
      <formula>AND(E34&lt;&gt;"",J34="")</formula>
    </cfRule>
  </conditionalFormatting>
  <conditionalFormatting sqref="K34">
    <cfRule type="expression" dxfId="116" priority="2">
      <formula>AND(E34&lt;&gt;"",K34="")</formula>
    </cfRule>
  </conditionalFormatting>
  <conditionalFormatting sqref="P3:S3">
    <cfRule type="expression" dxfId="115" priority="100">
      <formula>AND($Q$3&lt;&gt;"",LEN($Q$3)&lt;&gt;10)</formula>
    </cfRule>
  </conditionalFormatting>
  <dataValidations count="4">
    <dataValidation type="list" allowBlank="1" showInputMessage="1" showErrorMessage="1" sqref="P2" xr:uid="{B39C6E52-1730-4DD7-BE47-BA997BC3A5F1}">
      <formula1>#REF!</formula1>
    </dataValidation>
    <dataValidation type="list" allowBlank="1" showInputMessage="1" showErrorMessage="1" sqref="E13:E14 E18:E19 E23:E24 E28:E29 E33:E34" xr:uid="{3262CDFE-0D42-45ED-94D6-29F6A3C36813}">
      <formula1>"パソコン,タブレット"</formula1>
    </dataValidation>
    <dataValidation type="list" allowBlank="1" showInputMessage="1" showErrorMessage="1" sqref="D11 E36 D16 D21 D26 D31" xr:uid="{8B0156C2-AF37-488E-9312-A45F2C769E86}">
      <formula1>"①移乗支援（装着）,②移乗支援（非装着）,③移動支援（屋外）,④移動支援（屋内）,⑤移動支援（装着）,⑥排泄支援（排泄予測・検知）,⑦排泄支援（排泄物処理）,⑧排泄支援（動作支援）,⑨入浴支援,⑩見守り・コミュニケーション（見守り（施設））,⑪見守り・コミュニケーション（見守り（在宅））,⑫見守り・コミュニケーション（コミュニケーション）,⑬食事・栄養管理支援,⑭認知症生活支援・認知症ケア支援,⑮その他都道府県が認めたもの"</formula1>
    </dataValidation>
    <dataValidation imeMode="disabled" allowBlank="1" showInputMessage="1" showErrorMessage="1" sqref="K12 K14:K15 K27 K22 K17 K29:K30 K24:K25 K19:K20 K34:K36 K32" xr:uid="{69B217C2-E25C-414A-AC08-B4C014F485BC}"/>
  </dataValidations>
  <pageMargins left="0.70866141732283472" right="0.70866141732283472" top="0.74803149606299213" bottom="0.74803149606299213" header="0.31496062992125984" footer="0.31496062992125984"/>
  <pageSetup paperSize="8" scale="57"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5DBC457-8FC1-42A1-8908-3F74DF446EE5}">
          <x14:formula1>
            <xm:f>ここは触らない!$C$2:$C$41</xm:f>
          </x14:formula1>
          <xm:sqref>Q2:R2</xm:sqref>
        </x14:dataValidation>
        <x14:dataValidation type="list" allowBlank="1" showInputMessage="1" showErrorMessage="1" xr:uid="{56E5CB3C-065F-4ACF-B055-9670EE7271DE}">
          <x14:formula1>
            <xm:f>ここは触らない!$C$2:$C$67</xm:f>
          </x14:formula1>
          <xm:sqref>S2:U2</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8842A-712C-46D5-9CC0-2A0C63BE36C1}">
  <sheetPr codeName="Sheet12">
    <tabColor rgb="FFFFFF00"/>
    <pageSetUpPr fitToPage="1"/>
  </sheetPr>
  <dimension ref="A1:I30"/>
  <sheetViews>
    <sheetView view="pageBreakPreview" zoomScaleNormal="100" zoomScaleSheetLayoutView="100" workbookViewId="0">
      <selection activeCell="D9" sqref="D9:E9"/>
    </sheetView>
  </sheetViews>
  <sheetFormatPr defaultColWidth="8.58203125" defaultRowHeight="18"/>
  <cols>
    <col min="1" max="3" width="30.58203125" customWidth="1"/>
    <col min="4" max="4" width="31" customWidth="1"/>
    <col min="5" max="5" width="31" style="73" customWidth="1"/>
    <col min="7" max="7" width="8.58203125" style="73"/>
  </cols>
  <sheetData>
    <row r="1" spans="1:9">
      <c r="A1" s="71" t="s">
        <v>534</v>
      </c>
      <c r="D1" s="72"/>
    </row>
    <row r="2" spans="1:9" ht="26.5">
      <c r="A2" s="360"/>
      <c r="B2" s="360"/>
      <c r="C2" s="360"/>
      <c r="D2" s="360"/>
      <c r="E2" s="74"/>
      <c r="G2" s="74"/>
      <c r="H2" s="75"/>
      <c r="I2" s="75"/>
    </row>
    <row r="3" spans="1:9" ht="20">
      <c r="A3" s="76"/>
    </row>
    <row r="4" spans="1:9" ht="20">
      <c r="A4" s="76" t="s">
        <v>167</v>
      </c>
    </row>
    <row r="5" spans="1:9">
      <c r="A5" s="77" t="s">
        <v>168</v>
      </c>
      <c r="B5" s="78">
        <f>'経費所要額調書（合計）'!B5</f>
        <v>0</v>
      </c>
      <c r="C5" s="79" t="s">
        <v>169</v>
      </c>
      <c r="D5" s="558">
        <f>'経費所要額調書（合計）'!D5</f>
        <v>0</v>
      </c>
      <c r="E5" s="559"/>
    </row>
    <row r="6" spans="1:9">
      <c r="A6" s="78" t="s">
        <v>170</v>
      </c>
      <c r="B6" s="78">
        <f>'経費所要額調書（合計）'!B6</f>
        <v>0</v>
      </c>
      <c r="C6" s="78" t="s">
        <v>171</v>
      </c>
      <c r="D6" s="558">
        <f>'経費所要額調書（合計）'!D6</f>
        <v>0</v>
      </c>
      <c r="E6" s="559"/>
      <c r="G6" s="73" t="s">
        <v>172</v>
      </c>
    </row>
    <row r="7" spans="1:9">
      <c r="A7" s="78" t="s">
        <v>173</v>
      </c>
      <c r="B7" s="78">
        <f>'経費所要額調書（合計）'!B7</f>
        <v>0</v>
      </c>
      <c r="C7" s="78" t="s">
        <v>174</v>
      </c>
      <c r="D7" s="558">
        <f>'経費所要額調書（合計）'!D7</f>
        <v>0</v>
      </c>
      <c r="E7" s="559"/>
      <c r="G7" s="73" t="s">
        <v>175</v>
      </c>
    </row>
    <row r="8" spans="1:9">
      <c r="A8" s="77" t="s">
        <v>176</v>
      </c>
      <c r="B8" s="78">
        <f>'経費所要額調書（合計）'!B8</f>
        <v>0</v>
      </c>
      <c r="C8" s="77" t="s">
        <v>177</v>
      </c>
      <c r="D8" s="560">
        <f>'経費所要額調書（合計）'!D8</f>
        <v>0</v>
      </c>
      <c r="E8" s="561"/>
    </row>
    <row r="9" spans="1:9">
      <c r="A9" s="77" t="s">
        <v>178</v>
      </c>
      <c r="B9" s="291">
        <f>'経費所要額調書（合計）'!B9</f>
        <v>0</v>
      </c>
      <c r="C9" s="77" t="s">
        <v>179</v>
      </c>
      <c r="D9" s="560">
        <f>'経費所要額調書（合計）'!D9</f>
        <v>0</v>
      </c>
      <c r="E9" s="561"/>
    </row>
    <row r="10" spans="1:9">
      <c r="A10" s="77" t="s">
        <v>180</v>
      </c>
      <c r="B10" s="291">
        <f>'経費所要額調書（合計）'!B10</f>
        <v>0</v>
      </c>
      <c r="C10" s="77" t="s">
        <v>181</v>
      </c>
      <c r="D10" s="560">
        <f>'経費所要額調書（合計）'!D10</f>
        <v>0</v>
      </c>
      <c r="E10" s="561"/>
    </row>
    <row r="11" spans="1:9">
      <c r="A11" s="77"/>
      <c r="B11" s="78"/>
      <c r="C11" s="77"/>
      <c r="D11" s="562"/>
      <c r="E11" s="563"/>
    </row>
    <row r="14" spans="1:9" ht="36" customHeight="1">
      <c r="A14" s="556"/>
      <c r="B14" s="557"/>
      <c r="C14" s="557"/>
      <c r="D14" s="557"/>
      <c r="E14" s="557"/>
    </row>
    <row r="15" spans="1:9" ht="20">
      <c r="A15" s="76" t="s">
        <v>183</v>
      </c>
    </row>
    <row r="16" spans="1:9" ht="18.75" customHeight="1">
      <c r="A16" s="354" t="s">
        <v>76</v>
      </c>
      <c r="B16" s="354" t="s">
        <v>184</v>
      </c>
      <c r="C16" s="357" t="s">
        <v>85</v>
      </c>
      <c r="D16" s="357" t="s">
        <v>185</v>
      </c>
      <c r="E16" s="357" t="s">
        <v>531</v>
      </c>
      <c r="G16" s="73" t="s">
        <v>186</v>
      </c>
    </row>
    <row r="17" spans="1:7">
      <c r="A17" s="355"/>
      <c r="B17" s="355"/>
      <c r="C17" s="358"/>
      <c r="D17" s="358"/>
      <c r="E17" s="358"/>
      <c r="G17" s="73" t="s">
        <v>187</v>
      </c>
    </row>
    <row r="18" spans="1:7">
      <c r="A18" s="356"/>
      <c r="B18" s="356"/>
      <c r="C18" s="359"/>
      <c r="D18" s="359"/>
      <c r="E18" s="359"/>
    </row>
    <row r="19" spans="1:7">
      <c r="A19" s="252" t="str">
        <f t="shared" ref="A19:A28" ca="1" si="0">IFERROR(IF(INDIRECT("別紙経費所要額調"&amp;ROW(A1)&amp;"！$S$3")="", "", INDIRECT("別紙経費所要額調"&amp;ROW(A1)&amp;"！$S$3")), "")</f>
        <v/>
      </c>
      <c r="B19" s="78" t="str">
        <f t="shared" ref="B19:B28" ca="1" si="1">IFERROR(IF(INDIRECT("別紙経費所要額調"&amp;ROW(A1)&amp;"！$S$1")="", "", INDIRECT("別紙経費所要額調"&amp;ROW(A1)&amp;"！$S$1")), "")</f>
        <v/>
      </c>
      <c r="C19" s="78" t="str">
        <f t="shared" ref="C19:C28" ca="1" si="2">IFERROR(IF(INDIRECT("別紙経費所要額調"&amp;ROW(A1)&amp;"！$S$2")="", "", INDIRECT("別紙経費所要額調"&amp;ROW(A1)&amp;"！$S$2")), "")</f>
        <v/>
      </c>
      <c r="D19" s="112" t="str">
        <f t="shared" ref="D19:D25" ca="1" si="3">IFERROR(INDIRECT("別紙経費所要額調"&amp;ROW(A1)&amp;"！$T$42"),"")</f>
        <v/>
      </c>
      <c r="E19" s="112" t="str">
        <f ca="1">IFERROR(INDIRECT("別紙実績報告額調"&amp;ROW(A1)&amp;"！$T$42"),"")</f>
        <v/>
      </c>
    </row>
    <row r="20" spans="1:7">
      <c r="A20" s="252" t="str">
        <f t="shared" ca="1" si="0"/>
        <v/>
      </c>
      <c r="B20" s="78" t="str">
        <f t="shared" ca="1" si="1"/>
        <v/>
      </c>
      <c r="C20" s="78" t="str">
        <f t="shared" ca="1" si="2"/>
        <v/>
      </c>
      <c r="D20" s="112">
        <f t="shared" ca="1" si="3"/>
        <v>0</v>
      </c>
      <c r="E20" s="112">
        <f ca="1">IFERROR(INDIRECT("別紙実績報告額調"&amp;ROW(A2)&amp;"！$T$42"),"")</f>
        <v>0</v>
      </c>
    </row>
    <row r="21" spans="1:7">
      <c r="A21" s="252" t="str">
        <f t="shared" ca="1" si="0"/>
        <v/>
      </c>
      <c r="B21" s="78" t="str">
        <f t="shared" ca="1" si="1"/>
        <v/>
      </c>
      <c r="C21" s="78" t="str">
        <f t="shared" ca="1" si="2"/>
        <v/>
      </c>
      <c r="D21" s="112">
        <f t="shared" ca="1" si="3"/>
        <v>0</v>
      </c>
      <c r="E21" s="112">
        <f t="shared" ref="E21:E28" ca="1" si="4">IFERROR(INDIRECT("別紙実績報告額調"&amp;ROW(A3)&amp;"！$T$42"),"")</f>
        <v>0</v>
      </c>
    </row>
    <row r="22" spans="1:7">
      <c r="A22" s="252" t="str">
        <f t="shared" ca="1" si="0"/>
        <v/>
      </c>
      <c r="B22" s="78" t="str">
        <f t="shared" ca="1" si="1"/>
        <v/>
      </c>
      <c r="C22" s="78" t="str">
        <f t="shared" ca="1" si="2"/>
        <v/>
      </c>
      <c r="D22" s="112" t="str">
        <f t="shared" ca="1" si="3"/>
        <v/>
      </c>
      <c r="E22" s="112" t="str">
        <f t="shared" ca="1" si="4"/>
        <v/>
      </c>
    </row>
    <row r="23" spans="1:7">
      <c r="A23" s="252" t="str">
        <f t="shared" ca="1" si="0"/>
        <v/>
      </c>
      <c r="B23" s="78" t="str">
        <f t="shared" ca="1" si="1"/>
        <v/>
      </c>
      <c r="C23" s="78" t="str">
        <f t="shared" ca="1" si="2"/>
        <v/>
      </c>
      <c r="D23" s="112" t="str">
        <f t="shared" ca="1" si="3"/>
        <v/>
      </c>
      <c r="E23" s="112" t="str">
        <f t="shared" ca="1" si="4"/>
        <v/>
      </c>
    </row>
    <row r="24" spans="1:7">
      <c r="A24" s="252" t="str">
        <f t="shared" ca="1" si="0"/>
        <v/>
      </c>
      <c r="B24" s="78" t="str">
        <f t="shared" ca="1" si="1"/>
        <v/>
      </c>
      <c r="C24" s="78" t="str">
        <f t="shared" ca="1" si="2"/>
        <v/>
      </c>
      <c r="D24" s="112" t="str">
        <f t="shared" ca="1" si="3"/>
        <v/>
      </c>
      <c r="E24" s="112" t="str">
        <f t="shared" ca="1" si="4"/>
        <v/>
      </c>
    </row>
    <row r="25" spans="1:7">
      <c r="A25" s="252" t="str">
        <f t="shared" ca="1" si="0"/>
        <v/>
      </c>
      <c r="B25" s="78" t="str">
        <f t="shared" ca="1" si="1"/>
        <v/>
      </c>
      <c r="C25" s="78" t="str">
        <f t="shared" ca="1" si="2"/>
        <v/>
      </c>
      <c r="D25" s="112" t="str">
        <f t="shared" ca="1" si="3"/>
        <v/>
      </c>
      <c r="E25" s="112" t="str">
        <f t="shared" ca="1" si="4"/>
        <v/>
      </c>
    </row>
    <row r="26" spans="1:7">
      <c r="A26" s="252" t="str">
        <f t="shared" ca="1" si="0"/>
        <v/>
      </c>
      <c r="B26" s="78" t="str">
        <f t="shared" ca="1" si="1"/>
        <v/>
      </c>
      <c r="C26" s="78" t="str">
        <f t="shared" ca="1" si="2"/>
        <v/>
      </c>
      <c r="D26" s="112" t="str">
        <f t="shared" ref="D26:D28" ca="1" si="5">IFERROR(INDIRECT("別紙経費所要額調"&amp;ROW(A12)&amp;"！$T$42"),"")</f>
        <v/>
      </c>
      <c r="E26" s="112" t="str">
        <f t="shared" ca="1" si="4"/>
        <v/>
      </c>
    </row>
    <row r="27" spans="1:7">
      <c r="A27" s="252" t="str">
        <f t="shared" ca="1" si="0"/>
        <v/>
      </c>
      <c r="B27" s="78" t="str">
        <f t="shared" ca="1" si="1"/>
        <v/>
      </c>
      <c r="C27" s="78" t="str">
        <f t="shared" ca="1" si="2"/>
        <v/>
      </c>
      <c r="D27" s="112" t="str">
        <f t="shared" ca="1" si="5"/>
        <v/>
      </c>
      <c r="E27" s="112" t="str">
        <f t="shared" ca="1" si="4"/>
        <v/>
      </c>
    </row>
    <row r="28" spans="1:7">
      <c r="A28" s="252" t="str">
        <f t="shared" ca="1" si="0"/>
        <v/>
      </c>
      <c r="B28" s="78" t="str">
        <f t="shared" ca="1" si="1"/>
        <v/>
      </c>
      <c r="C28" s="78" t="str">
        <f t="shared" ca="1" si="2"/>
        <v/>
      </c>
      <c r="D28" s="112" t="str">
        <f t="shared" ca="1" si="5"/>
        <v/>
      </c>
      <c r="E28" s="112" t="str">
        <f t="shared" ca="1" si="4"/>
        <v/>
      </c>
    </row>
    <row r="30" spans="1:7" ht="24" customHeight="1">
      <c r="C30" s="94" t="s">
        <v>376</v>
      </c>
      <c r="D30" s="112">
        <f ca="1">SUM(D19:D28)</f>
        <v>0</v>
      </c>
      <c r="E30" s="112">
        <f ca="1">SUM(E19:E28)</f>
        <v>0</v>
      </c>
    </row>
  </sheetData>
  <mergeCells count="14">
    <mergeCell ref="E16:E18"/>
    <mergeCell ref="A14:E14"/>
    <mergeCell ref="D5:E5"/>
    <mergeCell ref="D6:E6"/>
    <mergeCell ref="D7:E7"/>
    <mergeCell ref="D8:E8"/>
    <mergeCell ref="D9:E9"/>
    <mergeCell ref="D10:E10"/>
    <mergeCell ref="D11:E11"/>
    <mergeCell ref="A2:D2"/>
    <mergeCell ref="A16:A18"/>
    <mergeCell ref="B16:B18"/>
    <mergeCell ref="C16:C18"/>
    <mergeCell ref="D16:D18"/>
  </mergeCells>
  <phoneticPr fontId="1"/>
  <conditionalFormatting sqref="D5:D10 B5:B10">
    <cfRule type="containsBlanks" dxfId="193" priority="3">
      <formula>LEN(TRIM(B5))=0</formula>
    </cfRule>
  </conditionalFormatting>
  <dataValidations count="1">
    <dataValidation imeMode="disabled" allowBlank="1" showInputMessage="1" showErrorMessage="1" sqref="C19:C28" xr:uid="{471BD3B4-4556-4D02-848D-F8B728952BCB}"/>
  </dataValidations>
  <pageMargins left="0.70866141732283472" right="0.70866141732283472" top="0.74803149606299213" bottom="0.74803149606299213" header="0.31496062992125984" footer="0.31496062992125984"/>
  <pageSetup paperSize="9" scale="52"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6C14-D178-416F-AA6B-2A4B093EAB98}">
  <sheetPr codeName="Sheet14">
    <tabColor theme="8"/>
    <pageSetUpPr fitToPage="1"/>
  </sheetPr>
  <dimension ref="B1:X84"/>
  <sheetViews>
    <sheetView view="pageBreakPreview" topLeftCell="E1" zoomScaleNormal="80" zoomScaleSheetLayoutView="100" workbookViewId="0">
      <selection activeCell="S1" sqref="S1:U1"/>
    </sheetView>
  </sheetViews>
  <sheetFormatPr defaultColWidth="8.75" defaultRowHeight="14"/>
  <cols>
    <col min="1" max="1" width="8.75" style="46"/>
    <col min="2" max="2" width="5.83203125" style="46" customWidth="1"/>
    <col min="3" max="4" width="15.83203125" style="46" customWidth="1"/>
    <col min="5" max="5" width="27.25" style="46" customWidth="1"/>
    <col min="6" max="6" width="8.58203125" style="46" customWidth="1"/>
    <col min="7" max="7" width="6.58203125" style="46" customWidth="1"/>
    <col min="8" max="8" width="3.08203125" style="46" customWidth="1"/>
    <col min="9" max="9" width="6.58203125" style="46" customWidth="1"/>
    <col min="10" max="10" width="17.33203125" style="46" customWidth="1"/>
    <col min="11" max="12" width="8.58203125" style="46" customWidth="1"/>
    <col min="13" max="14" width="17.08203125" style="46" customWidth="1"/>
    <col min="15" max="15" width="13.33203125" style="46" customWidth="1"/>
    <col min="16" max="17" width="17.08203125" style="46" customWidth="1"/>
    <col min="18" max="18" width="13.33203125" style="46" hidden="1" customWidth="1"/>
    <col min="19" max="19" width="16.58203125" style="46" customWidth="1"/>
    <col min="20" max="21" width="13.33203125" style="46" customWidth="1"/>
    <col min="22" max="22" width="4.75" style="46" customWidth="1"/>
    <col min="23" max="23" width="8.75" style="46"/>
    <col min="24" max="25" width="8.75" style="46" customWidth="1"/>
    <col min="26" max="16384" width="8.75" style="46"/>
  </cols>
  <sheetData>
    <row r="1" spans="3:24" ht="26.25" customHeight="1">
      <c r="C1" s="90" t="s">
        <v>379</v>
      </c>
      <c r="D1" s="90"/>
      <c r="E1" s="88"/>
      <c r="F1" s="507" t="s">
        <v>232</v>
      </c>
      <c r="G1" s="507"/>
      <c r="H1" s="507"/>
      <c r="I1" s="507"/>
      <c r="J1" s="507"/>
      <c r="P1" s="503" t="s">
        <v>233</v>
      </c>
      <c r="Q1" s="503"/>
      <c r="R1" s="237"/>
      <c r="S1" s="501"/>
      <c r="T1" s="501"/>
      <c r="U1" s="501"/>
    </row>
    <row r="2" spans="3:24" ht="26.25" customHeight="1">
      <c r="E2" s="47"/>
      <c r="F2" s="47"/>
      <c r="G2" s="47"/>
      <c r="H2" s="47"/>
      <c r="I2" s="47"/>
      <c r="P2" s="503" t="s">
        <v>85</v>
      </c>
      <c r="Q2" s="503"/>
      <c r="R2" s="237"/>
      <c r="S2" s="436"/>
      <c r="T2" s="434"/>
      <c r="U2" s="435"/>
    </row>
    <row r="3" spans="3:24" ht="26.25" customHeight="1">
      <c r="C3" s="46" t="s">
        <v>234</v>
      </c>
      <c r="E3" s="47"/>
      <c r="F3" s="47"/>
      <c r="G3" s="47"/>
      <c r="H3" s="47"/>
      <c r="I3" s="47"/>
      <c r="P3" s="503" t="s">
        <v>76</v>
      </c>
      <c r="Q3" s="503"/>
      <c r="R3" s="240"/>
      <c r="S3" s="502"/>
      <c r="T3" s="502"/>
      <c r="U3" s="502"/>
    </row>
    <row r="4" spans="3:24" ht="27" customHeight="1">
      <c r="C4" s="437" t="s">
        <v>378</v>
      </c>
      <c r="D4" s="437"/>
      <c r="E4" s="437"/>
      <c r="F4" s="437"/>
      <c r="G4" s="437"/>
      <c r="H4" s="437"/>
      <c r="I4" s="437"/>
      <c r="J4" s="437"/>
      <c r="K4" s="437"/>
      <c r="L4" s="437"/>
      <c r="M4" s="437"/>
      <c r="N4" s="437"/>
      <c r="O4" s="437"/>
      <c r="P4" s="437"/>
      <c r="Q4" s="437"/>
      <c r="R4" s="437"/>
      <c r="S4" s="437"/>
      <c r="T4" s="437"/>
      <c r="U4" s="437"/>
    </row>
    <row r="5" spans="3:24" ht="9" customHeight="1"/>
    <row r="6" spans="3:24" ht="18" customHeight="1">
      <c r="C6" s="46" t="s">
        <v>199</v>
      </c>
    </row>
    <row r="7" spans="3:24" ht="18.75" customHeight="1">
      <c r="C7" s="394" t="s">
        <v>200</v>
      </c>
      <c r="D7" s="395"/>
      <c r="E7" s="396"/>
      <c r="F7" s="405" t="s">
        <v>235</v>
      </c>
      <c r="G7" s="406"/>
      <c r="H7" s="406"/>
      <c r="I7" s="407"/>
      <c r="J7" s="48"/>
      <c r="K7" s="403"/>
      <c r="L7" s="404"/>
      <c r="M7" s="185"/>
      <c r="N7" s="185"/>
      <c r="O7" s="185"/>
      <c r="P7" s="508" t="s">
        <v>236</v>
      </c>
      <c r="Q7" s="504" t="s">
        <v>237</v>
      </c>
      <c r="S7" s="198"/>
      <c r="T7" s="51"/>
      <c r="U7" s="52"/>
    </row>
    <row r="8" spans="3:24" ht="18" customHeight="1">
      <c r="C8" s="397"/>
      <c r="D8" s="398"/>
      <c r="E8" s="399"/>
      <c r="F8" s="408"/>
      <c r="G8" s="409"/>
      <c r="H8" s="409"/>
      <c r="I8" s="410"/>
      <c r="J8" s="53" t="s">
        <v>238</v>
      </c>
      <c r="K8" s="390" t="s">
        <v>203</v>
      </c>
      <c r="L8" s="391"/>
      <c r="M8" s="186"/>
      <c r="N8" s="110" t="s">
        <v>204</v>
      </c>
      <c r="O8" s="54" t="s">
        <v>239</v>
      </c>
      <c r="P8" s="509"/>
      <c r="Q8" s="505"/>
      <c r="S8" s="54" t="s">
        <v>240</v>
      </c>
      <c r="T8" s="390" t="s">
        <v>206</v>
      </c>
      <c r="U8" s="391"/>
    </row>
    <row r="9" spans="3:24" ht="18" customHeight="1">
      <c r="C9" s="397"/>
      <c r="D9" s="398"/>
      <c r="E9" s="399"/>
      <c r="F9" s="408"/>
      <c r="G9" s="409"/>
      <c r="H9" s="409"/>
      <c r="I9" s="410"/>
      <c r="J9" s="53"/>
      <c r="K9" s="390" t="s">
        <v>241</v>
      </c>
      <c r="L9" s="391"/>
      <c r="M9" s="186"/>
      <c r="N9" s="110"/>
      <c r="O9" s="54"/>
      <c r="P9" s="509"/>
      <c r="Q9" s="505"/>
      <c r="S9" s="110"/>
      <c r="T9" s="455" t="s">
        <v>242</v>
      </c>
      <c r="U9" s="456"/>
    </row>
    <row r="10" spans="3:24">
      <c r="C10" s="400"/>
      <c r="D10" s="401"/>
      <c r="E10" s="402"/>
      <c r="F10" s="373"/>
      <c r="G10" s="374"/>
      <c r="H10" s="374"/>
      <c r="I10" s="375"/>
      <c r="J10" s="55" t="s">
        <v>210</v>
      </c>
      <c r="K10" s="392" t="s">
        <v>211</v>
      </c>
      <c r="L10" s="393"/>
      <c r="M10" s="56" t="s">
        <v>212</v>
      </c>
      <c r="N10" s="56" t="s">
        <v>213</v>
      </c>
      <c r="O10" s="56" t="s">
        <v>214</v>
      </c>
      <c r="P10" s="56"/>
      <c r="Q10" s="56" t="s">
        <v>243</v>
      </c>
      <c r="S10" s="56" t="s">
        <v>215</v>
      </c>
      <c r="T10" s="57"/>
      <c r="U10" s="58" t="s">
        <v>244</v>
      </c>
    </row>
    <row r="11" spans="3:24" ht="18.75" customHeight="1">
      <c r="C11" s="405" t="s">
        <v>245</v>
      </c>
      <c r="D11" s="514" t="s">
        <v>246</v>
      </c>
      <c r="E11" s="515"/>
      <c r="F11" s="254" t="s">
        <v>219</v>
      </c>
      <c r="G11" s="133" t="str">
        <f>IFERROR(IF(VLOOKUP(G12,E$49:I$84,2,FALSE)=0,"",VLOOKUP(G12,E$49:I$84,2,FALSE)),"")</f>
        <v/>
      </c>
      <c r="H11" s="255" t="s">
        <v>220</v>
      </c>
      <c r="I11" s="152" t="str">
        <f>IFERROR(IF(VLOOKUP(G12,E$49:I$84,4,FALSE)=0,"",VLOOKUP(G12,E$49:I$84,4,FALSE)),"")</f>
        <v/>
      </c>
      <c r="J11" s="510"/>
      <c r="K11" s="451"/>
      <c r="L11" s="452"/>
      <c r="M11" s="449">
        <f>K11*3/4</f>
        <v>0</v>
      </c>
      <c r="N11" s="512"/>
      <c r="O11" s="467"/>
      <c r="P11" s="479"/>
      <c r="Q11" s="457">
        <f>ROUNDDOWN(SUM(
  IF(ISNUMBER(O13),O13,0),
  IF(ISNUMBER(O15), O15, 0),
  IF(ISNUMBER(O20), O20, 0),
),-3)</f>
        <v>0</v>
      </c>
      <c r="R11" s="253"/>
      <c r="S11" s="477" t="str">
        <f>IF(D12="","",IF(LEFT(D12,2)="1～",1000000,IF(LEFT(D12,2)="11",1500000,IF(LEFT(D12,2)="21",2000000,2500000)))+IF(RIGHT(P11,1)="）",50000,0))</f>
        <v/>
      </c>
      <c r="T11" s="497">
        <f>MIN(Q11,S11)</f>
        <v>0</v>
      </c>
      <c r="U11" s="498"/>
    </row>
    <row r="12" spans="3:24" ht="60" customHeight="1">
      <c r="C12" s="408"/>
      <c r="D12" s="382"/>
      <c r="E12" s="383"/>
      <c r="F12" s="258" t="s">
        <v>223</v>
      </c>
      <c r="G12" s="448"/>
      <c r="H12" s="448"/>
      <c r="I12" s="380"/>
      <c r="J12" s="511"/>
      <c r="K12" s="453"/>
      <c r="L12" s="454"/>
      <c r="M12" s="450"/>
      <c r="N12" s="513"/>
      <c r="O12" s="468"/>
      <c r="P12" s="480"/>
      <c r="Q12" s="471"/>
      <c r="R12" s="253"/>
      <c r="S12" s="478"/>
      <c r="T12" s="499"/>
      <c r="U12" s="500"/>
      <c r="X12" s="66" t="s">
        <v>247</v>
      </c>
    </row>
    <row r="13" spans="3:24" ht="18.75" customHeight="1">
      <c r="C13" s="408"/>
      <c r="D13" s="256"/>
      <c r="E13" s="171" t="s">
        <v>248</v>
      </c>
      <c r="F13" s="493" t="s">
        <v>223</v>
      </c>
      <c r="G13" s="495"/>
      <c r="H13" s="495"/>
      <c r="I13" s="496"/>
      <c r="J13" s="472"/>
      <c r="K13" s="451"/>
      <c r="L13" s="452"/>
      <c r="M13" s="457" t="str">
        <f>IF(K13=0,"",K13*3/4)</f>
        <v/>
      </c>
      <c r="N13" s="457" t="str">
        <f>IF(E14="","",J13*100000)</f>
        <v/>
      </c>
      <c r="O13" s="469" t="str">
        <f>IF(E14="","",MIN(M13,N13))</f>
        <v/>
      </c>
      <c r="P13" s="480"/>
      <c r="Q13" s="471"/>
      <c r="R13" s="253"/>
      <c r="S13" s="478"/>
      <c r="T13" s="499"/>
      <c r="U13" s="500"/>
      <c r="X13" s="66"/>
    </row>
    <row r="14" spans="3:24" ht="78.75" customHeight="1">
      <c r="C14" s="408"/>
      <c r="D14" s="516" t="s">
        <v>249</v>
      </c>
      <c r="E14" s="257"/>
      <c r="F14" s="494"/>
      <c r="G14" s="382"/>
      <c r="H14" s="382"/>
      <c r="I14" s="383"/>
      <c r="J14" s="473"/>
      <c r="K14" s="459"/>
      <c r="L14" s="460"/>
      <c r="M14" s="458"/>
      <c r="N14" s="458"/>
      <c r="O14" s="470"/>
      <c r="P14" s="480"/>
      <c r="Q14" s="471"/>
      <c r="R14" s="253"/>
      <c r="S14" s="478"/>
      <c r="T14" s="499"/>
      <c r="U14" s="500"/>
      <c r="X14" s="66"/>
    </row>
    <row r="15" spans="3:24" ht="78.75" customHeight="1">
      <c r="C15" s="408"/>
      <c r="D15" s="516"/>
      <c r="E15" s="171"/>
      <c r="F15" s="259" t="s">
        <v>223</v>
      </c>
      <c r="G15" s="461"/>
      <c r="H15" s="461"/>
      <c r="I15" s="462"/>
      <c r="J15" s="157"/>
      <c r="K15" s="489"/>
      <c r="L15" s="490"/>
      <c r="M15" s="188" t="str">
        <f t="shared" ref="M15:M19" si="0">IF(K15=0,"",K15*3/4)</f>
        <v/>
      </c>
      <c r="N15" s="155" t="str">
        <f>IF(E15="","",J15*100000)</f>
        <v/>
      </c>
      <c r="O15" s="154" t="str">
        <f>IF(E15="","",MIN(M15,N15))</f>
        <v/>
      </c>
      <c r="P15" s="480"/>
      <c r="Q15" s="471"/>
      <c r="R15" s="253"/>
      <c r="S15" s="478"/>
      <c r="T15" s="499"/>
      <c r="U15" s="500"/>
      <c r="X15" s="66"/>
    </row>
    <row r="16" spans="3:24" ht="78.75" customHeight="1">
      <c r="C16" s="408"/>
      <c r="D16" s="516"/>
      <c r="E16" s="171"/>
      <c r="F16" s="259" t="s">
        <v>223</v>
      </c>
      <c r="G16" s="461"/>
      <c r="H16" s="461"/>
      <c r="I16" s="462"/>
      <c r="J16" s="157"/>
      <c r="K16" s="489"/>
      <c r="L16" s="490"/>
      <c r="M16" s="188" t="str">
        <f t="shared" si="0"/>
        <v/>
      </c>
      <c r="N16" s="155" t="str">
        <f t="shared" ref="N16:N19" si="1">IF(E16="","",J16*100000)</f>
        <v/>
      </c>
      <c r="O16" s="154" t="str">
        <f>IF(L16="","",IF(L16-H16&lt;0,L16-H16,0))</f>
        <v/>
      </c>
      <c r="P16" s="480"/>
      <c r="Q16" s="471"/>
      <c r="R16" s="253"/>
      <c r="S16" s="478"/>
      <c r="T16" s="499"/>
      <c r="U16" s="500"/>
      <c r="X16" s="66"/>
    </row>
    <row r="17" spans="3:24" ht="78.75" customHeight="1">
      <c r="C17" s="408"/>
      <c r="D17" s="516"/>
      <c r="E17" s="171"/>
      <c r="F17" s="259" t="s">
        <v>223</v>
      </c>
      <c r="G17" s="461"/>
      <c r="H17" s="461"/>
      <c r="I17" s="462"/>
      <c r="J17" s="157"/>
      <c r="K17" s="489"/>
      <c r="L17" s="490"/>
      <c r="M17" s="188" t="str">
        <f t="shared" si="0"/>
        <v/>
      </c>
      <c r="N17" s="155" t="str">
        <f t="shared" si="1"/>
        <v/>
      </c>
      <c r="O17" s="154" t="str">
        <f>IF(L17="","",IF(L17-H17&lt;0,L17-H17,0))</f>
        <v/>
      </c>
      <c r="P17" s="480"/>
      <c r="Q17" s="471"/>
      <c r="R17" s="253"/>
      <c r="S17" s="478"/>
      <c r="T17" s="499"/>
      <c r="U17" s="500"/>
      <c r="X17" s="66"/>
    </row>
    <row r="18" spans="3:24" ht="78.75" customHeight="1">
      <c r="C18" s="408"/>
      <c r="D18" s="516"/>
      <c r="E18" s="171"/>
      <c r="F18" s="259" t="s">
        <v>223</v>
      </c>
      <c r="G18" s="461"/>
      <c r="H18" s="461"/>
      <c r="I18" s="462"/>
      <c r="J18" s="157"/>
      <c r="K18" s="489"/>
      <c r="L18" s="490"/>
      <c r="M18" s="188" t="str">
        <f t="shared" si="0"/>
        <v/>
      </c>
      <c r="N18" s="155" t="str">
        <f t="shared" si="1"/>
        <v/>
      </c>
      <c r="O18" s="154" t="str">
        <f>IF(L18="","",IF(L18-H18&lt;0,L18-H18,0))</f>
        <v/>
      </c>
      <c r="P18" s="480"/>
      <c r="Q18" s="471"/>
      <c r="R18" s="253"/>
      <c r="S18" s="478"/>
      <c r="T18" s="499"/>
      <c r="U18" s="500"/>
      <c r="X18" s="66"/>
    </row>
    <row r="19" spans="3:24" ht="78.75" customHeight="1">
      <c r="C19" s="408"/>
      <c r="D19" s="517"/>
      <c r="E19" s="171"/>
      <c r="F19" s="259" t="s">
        <v>223</v>
      </c>
      <c r="G19" s="461"/>
      <c r="H19" s="461"/>
      <c r="I19" s="462"/>
      <c r="J19" s="157"/>
      <c r="K19" s="489"/>
      <c r="L19" s="490"/>
      <c r="M19" s="188" t="str">
        <f t="shared" si="0"/>
        <v/>
      </c>
      <c r="N19" s="155" t="str">
        <f t="shared" si="1"/>
        <v/>
      </c>
      <c r="O19" s="154" t="str">
        <f>IF(L19="","",IF(L19-H19&lt;0,L19-H19,0))</f>
        <v/>
      </c>
      <c r="P19" s="480"/>
      <c r="Q19" s="471"/>
      <c r="R19" s="253"/>
      <c r="S19" s="478"/>
      <c r="T19" s="499"/>
      <c r="U19" s="500"/>
      <c r="X19" s="66"/>
    </row>
    <row r="20" spans="3:24" ht="60" customHeight="1">
      <c r="C20" s="408"/>
      <c r="D20" s="484" t="s">
        <v>225</v>
      </c>
      <c r="E20" s="485"/>
      <c r="F20" s="486"/>
      <c r="G20" s="487"/>
      <c r="H20" s="487"/>
      <c r="I20" s="487"/>
      <c r="J20" s="488"/>
      <c r="K20" s="491">
        <f>K11-SUM(K13:L19)</f>
        <v>0</v>
      </c>
      <c r="L20" s="492"/>
      <c r="M20" s="189">
        <f>K20*3/4</f>
        <v>0</v>
      </c>
      <c r="N20" s="191"/>
      <c r="O20" s="190">
        <f>M20</f>
        <v>0</v>
      </c>
      <c r="P20" s="480"/>
      <c r="Q20" s="471"/>
      <c r="R20" s="253"/>
      <c r="S20" s="478"/>
      <c r="T20" s="499"/>
      <c r="U20" s="500"/>
      <c r="X20" s="66"/>
    </row>
    <row r="21" spans="3:24" ht="60" hidden="1" customHeight="1">
      <c r="C21" s="107"/>
      <c r="D21" s="153"/>
      <c r="E21" s="187"/>
      <c r="F21" s="113"/>
      <c r="G21" s="105"/>
      <c r="H21" s="105"/>
      <c r="I21" s="106"/>
      <c r="J21" s="64"/>
      <c r="K21" s="108"/>
      <c r="L21" s="109"/>
      <c r="M21" s="114"/>
      <c r="N21" s="114"/>
      <c r="O21" s="115"/>
      <c r="P21" s="114"/>
      <c r="Q21" s="114"/>
      <c r="S21" s="114"/>
      <c r="T21" s="80"/>
      <c r="U21" s="67"/>
      <c r="X21" s="66"/>
    </row>
    <row r="22" spans="3:24" ht="60" hidden="1" customHeight="1">
      <c r="C22" s="107"/>
      <c r="D22" s="153"/>
      <c r="E22" s="69"/>
      <c r="F22" s="113"/>
      <c r="G22" s="105"/>
      <c r="H22" s="105"/>
      <c r="I22" s="106"/>
      <c r="J22" s="64"/>
      <c r="K22" s="108"/>
      <c r="L22" s="109"/>
      <c r="M22" s="114"/>
      <c r="N22" s="114"/>
      <c r="O22" s="115"/>
      <c r="P22" s="114"/>
      <c r="Q22" s="114"/>
      <c r="S22" s="114"/>
      <c r="T22" s="80"/>
      <c r="U22" s="67"/>
      <c r="X22" s="66"/>
    </row>
    <row r="23" spans="3:24" ht="60" hidden="1" customHeight="1">
      <c r="C23" s="107"/>
      <c r="D23" s="153"/>
      <c r="E23" s="69"/>
      <c r="F23" s="113"/>
      <c r="G23" s="105"/>
      <c r="H23" s="105"/>
      <c r="I23" s="106"/>
      <c r="J23" s="64"/>
      <c r="K23" s="108"/>
      <c r="L23" s="109"/>
      <c r="M23" s="114"/>
      <c r="N23" s="114"/>
      <c r="O23" s="115"/>
      <c r="P23" s="114"/>
      <c r="Q23" s="114"/>
      <c r="S23" s="114"/>
      <c r="T23" s="80"/>
      <c r="U23" s="67"/>
      <c r="X23" s="66"/>
    </row>
    <row r="24" spans="3:24" ht="60" hidden="1" customHeight="1">
      <c r="C24" s="107"/>
      <c r="D24" s="153"/>
      <c r="E24" s="69"/>
      <c r="F24" s="113"/>
      <c r="G24" s="105"/>
      <c r="H24" s="105"/>
      <c r="I24" s="106"/>
      <c r="J24" s="64"/>
      <c r="K24" s="108"/>
      <c r="L24" s="109"/>
      <c r="M24" s="114"/>
      <c r="N24" s="114"/>
      <c r="O24" s="115"/>
      <c r="P24" s="114"/>
      <c r="Q24" s="114"/>
      <c r="S24" s="114"/>
      <c r="T24" s="80"/>
      <c r="U24" s="67"/>
      <c r="X24" s="66"/>
    </row>
    <row r="25" spans="3:24" ht="60" hidden="1" customHeight="1">
      <c r="C25" s="107"/>
      <c r="D25" s="153"/>
      <c r="E25" s="69"/>
      <c r="F25" s="113"/>
      <c r="G25" s="105"/>
      <c r="H25" s="105"/>
      <c r="I25" s="106"/>
      <c r="J25" s="64"/>
      <c r="K25" s="108"/>
      <c r="L25" s="109"/>
      <c r="M25" s="114"/>
      <c r="N25" s="114"/>
      <c r="O25" s="115"/>
      <c r="P25" s="114"/>
      <c r="Q25" s="114"/>
      <c r="S25" s="114"/>
      <c r="T25" s="80"/>
      <c r="U25" s="67"/>
      <c r="X25" s="66"/>
    </row>
    <row r="26" spans="3:24" ht="60" hidden="1" customHeight="1">
      <c r="C26" s="107"/>
      <c r="D26" s="153"/>
      <c r="E26" s="69"/>
      <c r="F26" s="113"/>
      <c r="G26" s="105"/>
      <c r="H26" s="105"/>
      <c r="I26" s="106"/>
      <c r="J26" s="64"/>
      <c r="K26" s="108"/>
      <c r="L26" s="109"/>
      <c r="M26" s="114"/>
      <c r="N26" s="114"/>
      <c r="O26" s="115"/>
      <c r="P26" s="114"/>
      <c r="Q26" s="114"/>
      <c r="S26" s="114"/>
      <c r="T26" s="80"/>
      <c r="U26" s="67"/>
      <c r="X26" s="66"/>
    </row>
    <row r="27" spans="3:24" ht="60" hidden="1" customHeight="1">
      <c r="C27" s="107"/>
      <c r="D27" s="153"/>
      <c r="E27" s="69"/>
      <c r="F27" s="113"/>
      <c r="G27" s="105"/>
      <c r="H27" s="105"/>
      <c r="I27" s="106"/>
      <c r="J27" s="64"/>
      <c r="K27" s="108"/>
      <c r="L27" s="109"/>
      <c r="M27" s="114"/>
      <c r="N27" s="114"/>
      <c r="O27" s="115"/>
      <c r="P27" s="114"/>
      <c r="Q27" s="114"/>
      <c r="S27" s="114"/>
      <c r="T27" s="80"/>
      <c r="U27" s="67"/>
      <c r="X27" s="66"/>
    </row>
    <row r="28" spans="3:24" ht="60" hidden="1" customHeight="1">
      <c r="C28" s="107"/>
      <c r="D28" s="153"/>
      <c r="E28" s="69"/>
      <c r="F28" s="113"/>
      <c r="G28" s="105"/>
      <c r="H28" s="105"/>
      <c r="I28" s="106"/>
      <c r="J28" s="64"/>
      <c r="K28" s="108"/>
      <c r="L28" s="109"/>
      <c r="M28" s="114"/>
      <c r="N28" s="114"/>
      <c r="O28" s="115"/>
      <c r="P28" s="114"/>
      <c r="Q28" s="114"/>
      <c r="S28" s="114"/>
      <c r="T28" s="80"/>
      <c r="U28" s="67"/>
      <c r="X28" s="66"/>
    </row>
    <row r="29" spans="3:24" ht="60" hidden="1" customHeight="1">
      <c r="C29" s="107"/>
      <c r="D29" s="153"/>
      <c r="E29" s="69"/>
      <c r="F29" s="113"/>
      <c r="G29" s="105"/>
      <c r="H29" s="105"/>
      <c r="I29" s="106"/>
      <c r="J29" s="64"/>
      <c r="K29" s="108"/>
      <c r="L29" s="109"/>
      <c r="M29" s="114"/>
      <c r="N29" s="114"/>
      <c r="O29" s="115"/>
      <c r="P29" s="114"/>
      <c r="Q29" s="114"/>
      <c r="S29" s="114"/>
      <c r="T29" s="80"/>
      <c r="U29" s="67"/>
      <c r="X29" s="66"/>
    </row>
    <row r="30" spans="3:24" ht="60" hidden="1" customHeight="1">
      <c r="C30" s="107"/>
      <c r="D30" s="153"/>
      <c r="E30" s="69"/>
      <c r="F30" s="113"/>
      <c r="G30" s="105"/>
      <c r="H30" s="105"/>
      <c r="I30" s="106"/>
      <c r="J30" s="64"/>
      <c r="K30" s="108"/>
      <c r="L30" s="109"/>
      <c r="M30" s="114"/>
      <c r="N30" s="114"/>
      <c r="O30" s="115"/>
      <c r="P30" s="114"/>
      <c r="Q30" s="114"/>
      <c r="S30" s="114"/>
      <c r="T30" s="80"/>
      <c r="U30" s="67"/>
      <c r="X30" s="66"/>
    </row>
    <row r="31" spans="3:24" ht="60" hidden="1" customHeight="1">
      <c r="C31" s="107"/>
      <c r="D31" s="153"/>
      <c r="E31" s="69"/>
      <c r="F31" s="113"/>
      <c r="G31" s="105"/>
      <c r="H31" s="105"/>
      <c r="I31" s="106"/>
      <c r="J31" s="64"/>
      <c r="K31" s="108"/>
      <c r="L31" s="109"/>
      <c r="M31" s="114"/>
      <c r="N31" s="114"/>
      <c r="O31" s="115"/>
      <c r="P31" s="114"/>
      <c r="Q31" s="114"/>
      <c r="S31" s="114"/>
      <c r="T31" s="80"/>
      <c r="U31" s="67"/>
      <c r="X31" s="66"/>
    </row>
    <row r="32" spans="3:24" ht="60" hidden="1" customHeight="1">
      <c r="C32" s="107"/>
      <c r="D32" s="153"/>
      <c r="E32" s="69"/>
      <c r="F32" s="113"/>
      <c r="G32" s="105"/>
      <c r="H32" s="105"/>
      <c r="I32" s="106"/>
      <c r="J32" s="64"/>
      <c r="K32" s="108"/>
      <c r="L32" s="109"/>
      <c r="M32" s="114"/>
      <c r="N32" s="114"/>
      <c r="O32" s="115"/>
      <c r="P32" s="114"/>
      <c r="Q32" s="114"/>
      <c r="S32" s="114"/>
      <c r="T32" s="80"/>
      <c r="U32" s="67"/>
      <c r="X32" s="66"/>
    </row>
    <row r="33" spans="2:24" ht="60" hidden="1" customHeight="1">
      <c r="C33" s="107"/>
      <c r="D33" s="153"/>
      <c r="E33" s="69"/>
      <c r="F33" s="113"/>
      <c r="G33" s="105"/>
      <c r="H33" s="105"/>
      <c r="I33" s="106"/>
      <c r="J33" s="64"/>
      <c r="K33" s="108"/>
      <c r="L33" s="109"/>
      <c r="M33" s="114"/>
      <c r="N33" s="114"/>
      <c r="O33" s="115"/>
      <c r="P33" s="114"/>
      <c r="Q33" s="114"/>
      <c r="S33" s="114"/>
      <c r="T33" s="80"/>
      <c r="U33" s="67"/>
      <c r="X33" s="66"/>
    </row>
    <row r="34" spans="2:24" ht="60" hidden="1" customHeight="1">
      <c r="C34" s="107"/>
      <c r="D34" s="153"/>
      <c r="E34" s="69"/>
      <c r="F34" s="113"/>
      <c r="G34" s="105"/>
      <c r="H34" s="105"/>
      <c r="I34" s="106"/>
      <c r="J34" s="64"/>
      <c r="K34" s="108"/>
      <c r="L34" s="109"/>
      <c r="M34" s="114"/>
      <c r="N34" s="114"/>
      <c r="O34" s="115"/>
      <c r="P34" s="114"/>
      <c r="Q34" s="114"/>
      <c r="S34" s="114"/>
      <c r="T34" s="80"/>
      <c r="U34" s="67"/>
      <c r="X34" s="66"/>
    </row>
    <row r="35" spans="2:24" ht="60" hidden="1" customHeight="1">
      <c r="C35" s="107"/>
      <c r="D35" s="153"/>
      <c r="E35" s="69"/>
      <c r="F35" s="113"/>
      <c r="G35" s="105"/>
      <c r="H35" s="105"/>
      <c r="I35" s="106"/>
      <c r="J35" s="64"/>
      <c r="K35" s="108"/>
      <c r="L35" s="109"/>
      <c r="M35" s="114"/>
      <c r="N35" s="114"/>
      <c r="O35" s="115"/>
      <c r="P35" s="114"/>
      <c r="Q35" s="114"/>
      <c r="S35" s="114"/>
      <c r="T35" s="80"/>
      <c r="U35" s="67"/>
      <c r="X35" s="66"/>
    </row>
    <row r="36" spans="2:24" ht="60" hidden="1" customHeight="1">
      <c r="C36" s="107"/>
      <c r="D36" s="153"/>
      <c r="E36" s="69"/>
      <c r="F36" s="113"/>
      <c r="G36" s="105"/>
      <c r="H36" s="105"/>
      <c r="I36" s="106"/>
      <c r="J36" s="64"/>
      <c r="K36" s="108"/>
      <c r="L36" s="109"/>
      <c r="M36" s="114"/>
      <c r="N36" s="114"/>
      <c r="O36" s="115"/>
      <c r="P36" s="114"/>
      <c r="Q36" s="114"/>
      <c r="S36" s="114"/>
      <c r="T36" s="80"/>
      <c r="U36" s="67"/>
      <c r="X36" s="66"/>
    </row>
    <row r="37" spans="2:24" ht="60" hidden="1" customHeight="1">
      <c r="C37" s="107"/>
      <c r="D37" s="153"/>
      <c r="E37" s="69"/>
      <c r="F37" s="113"/>
      <c r="G37" s="105"/>
      <c r="H37" s="105"/>
      <c r="I37" s="106"/>
      <c r="J37" s="64"/>
      <c r="K37" s="108"/>
      <c r="L37" s="109"/>
      <c r="M37" s="114"/>
      <c r="N37" s="114"/>
      <c r="O37" s="115"/>
      <c r="P37" s="114"/>
      <c r="Q37" s="114"/>
      <c r="S37" s="114"/>
      <c r="T37" s="80"/>
      <c r="U37" s="67"/>
      <c r="X37" s="66"/>
    </row>
    <row r="38" spans="2:24" ht="60" hidden="1" customHeight="1">
      <c r="C38" s="107"/>
      <c r="D38" s="153"/>
      <c r="E38" s="69"/>
      <c r="F38" s="113"/>
      <c r="G38" s="105"/>
      <c r="H38" s="105"/>
      <c r="I38" s="106"/>
      <c r="J38" s="64"/>
      <c r="K38" s="108"/>
      <c r="L38" s="109"/>
      <c r="M38" s="114"/>
      <c r="N38" s="114"/>
      <c r="O38" s="115"/>
      <c r="P38" s="114"/>
      <c r="Q38" s="114"/>
      <c r="S38" s="114"/>
      <c r="T38" s="80"/>
      <c r="U38" s="67"/>
      <c r="X38" s="66"/>
    </row>
    <row r="39" spans="2:24" ht="60" hidden="1" customHeight="1">
      <c r="C39" s="107"/>
      <c r="D39" s="153"/>
      <c r="E39" s="69"/>
      <c r="F39" s="113"/>
      <c r="G39" s="105"/>
      <c r="H39" s="105"/>
      <c r="I39" s="106"/>
      <c r="J39" s="64"/>
      <c r="K39" s="108"/>
      <c r="L39" s="109"/>
      <c r="M39" s="114"/>
      <c r="N39" s="114"/>
      <c r="O39" s="115"/>
      <c r="P39" s="114"/>
      <c r="Q39" s="114"/>
      <c r="S39" s="114"/>
      <c r="T39" s="80"/>
      <c r="U39" s="67"/>
      <c r="X39" s="66"/>
    </row>
    <row r="40" spans="2:24" ht="60" hidden="1" customHeight="1">
      <c r="C40" s="107"/>
      <c r="D40" s="153"/>
      <c r="E40" s="69"/>
      <c r="F40" s="113"/>
      <c r="G40" s="105"/>
      <c r="H40" s="105"/>
      <c r="I40" s="106"/>
      <c r="J40" s="64"/>
      <c r="K40" s="108"/>
      <c r="L40" s="109"/>
      <c r="M40" s="114"/>
      <c r="N40" s="114"/>
      <c r="O40" s="115"/>
      <c r="P40" s="114"/>
      <c r="Q40" s="114"/>
      <c r="S40" s="114"/>
      <c r="T40" s="80"/>
      <c r="U40" s="67"/>
      <c r="X40" s="66"/>
    </row>
    <row r="41" spans="2:24" ht="18" customHeight="1">
      <c r="C41" s="68"/>
      <c r="D41" s="158"/>
      <c r="E41" s="69"/>
      <c r="F41" s="474"/>
      <c r="G41" s="475"/>
      <c r="H41" s="475"/>
      <c r="I41" s="475"/>
      <c r="J41" s="475"/>
      <c r="K41" s="475"/>
      <c r="L41" s="475"/>
      <c r="M41" s="475"/>
      <c r="N41" s="475"/>
      <c r="O41" s="475"/>
      <c r="P41" s="475"/>
      <c r="Q41" s="475"/>
      <c r="R41" s="475"/>
      <c r="S41" s="476"/>
      <c r="T41" s="371" t="s">
        <v>222</v>
      </c>
      <c r="U41" s="372"/>
      <c r="X41" s="66" t="s">
        <v>250</v>
      </c>
    </row>
    <row r="42" spans="2:24" ht="36.75" customHeight="1">
      <c r="C42" s="373" t="s">
        <v>228</v>
      </c>
      <c r="D42" s="374"/>
      <c r="E42" s="375"/>
      <c r="F42" s="387"/>
      <c r="G42" s="388"/>
      <c r="H42" s="388"/>
      <c r="I42" s="388"/>
      <c r="J42" s="388"/>
      <c r="K42" s="388"/>
      <c r="L42" s="388"/>
      <c r="M42" s="388"/>
      <c r="N42" s="388"/>
      <c r="O42" s="388"/>
      <c r="P42" s="388"/>
      <c r="Q42" s="388"/>
      <c r="R42" s="388"/>
      <c r="S42" s="389"/>
      <c r="T42" s="376">
        <f>T11</f>
        <v>0</v>
      </c>
      <c r="U42" s="377"/>
    </row>
    <row r="43" spans="2:24" ht="24.75" customHeight="1">
      <c r="C43" s="370"/>
      <c r="D43" s="370"/>
      <c r="E43" s="370"/>
      <c r="F43" s="370"/>
      <c r="G43" s="370"/>
      <c r="H43" s="370"/>
      <c r="I43" s="370"/>
      <c r="J43" s="370"/>
      <c r="K43" s="370"/>
      <c r="L43" s="370"/>
      <c r="M43" s="370"/>
      <c r="N43" s="370"/>
      <c r="O43" s="370"/>
      <c r="P43" s="370"/>
      <c r="Q43" s="370"/>
      <c r="R43" s="370"/>
      <c r="S43" s="370"/>
      <c r="T43" s="370"/>
      <c r="U43" s="370"/>
    </row>
    <row r="44" spans="2:24">
      <c r="C44" s="46" t="s">
        <v>251</v>
      </c>
    </row>
    <row r="45" spans="2:24" ht="14.5" thickBot="1"/>
    <row r="46" spans="2:24" ht="14.5" thickBot="1">
      <c r="B46" s="117" t="s">
        <v>252</v>
      </c>
      <c r="C46" s="46" t="s">
        <v>253</v>
      </c>
    </row>
    <row r="47" spans="2:24">
      <c r="C47" s="46" t="s">
        <v>254</v>
      </c>
      <c r="L47" s="46" t="s">
        <v>229</v>
      </c>
    </row>
    <row r="48" spans="2:24">
      <c r="C48" s="95" t="s">
        <v>255</v>
      </c>
      <c r="D48" s="95"/>
      <c r="E48" s="95" t="s">
        <v>256</v>
      </c>
      <c r="F48" s="481" t="s">
        <v>257</v>
      </c>
      <c r="G48" s="482"/>
      <c r="H48" s="482"/>
      <c r="I48" s="483"/>
    </row>
    <row r="49" spans="2:9" ht="28.5" customHeight="1">
      <c r="B49" s="46">
        <v>1</v>
      </c>
      <c r="C49" s="118" t="s">
        <v>258</v>
      </c>
      <c r="D49" s="118"/>
      <c r="E49" s="118" t="s">
        <v>259</v>
      </c>
      <c r="F49" s="124" t="s">
        <v>260</v>
      </c>
      <c r="G49" s="122" t="s">
        <v>220</v>
      </c>
      <c r="H49" s="465" t="s">
        <v>261</v>
      </c>
      <c r="I49" s="466"/>
    </row>
    <row r="50" spans="2:9" ht="14.25" customHeight="1">
      <c r="B50" s="46">
        <v>2</v>
      </c>
      <c r="C50" s="119" t="s">
        <v>262</v>
      </c>
      <c r="D50" s="119"/>
      <c r="E50" s="98" t="s">
        <v>262</v>
      </c>
      <c r="F50" s="123"/>
      <c r="G50" s="121" t="s">
        <v>220</v>
      </c>
      <c r="H50" s="463"/>
      <c r="I50" s="464"/>
    </row>
    <row r="51" spans="2:9" ht="14.25" customHeight="1">
      <c r="B51" s="46">
        <v>3</v>
      </c>
      <c r="C51" s="119" t="s">
        <v>263</v>
      </c>
      <c r="D51" s="119"/>
      <c r="E51" s="119" t="s">
        <v>264</v>
      </c>
      <c r="F51" s="123"/>
      <c r="G51" s="121" t="s">
        <v>220</v>
      </c>
      <c r="H51" s="463"/>
      <c r="I51" s="464"/>
    </row>
    <row r="52" spans="2:9" ht="27" customHeight="1">
      <c r="B52" s="46">
        <v>4</v>
      </c>
      <c r="C52" s="119" t="s">
        <v>265</v>
      </c>
      <c r="D52" s="119"/>
      <c r="E52" s="119" t="s">
        <v>266</v>
      </c>
      <c r="F52" s="123"/>
      <c r="G52" s="121" t="s">
        <v>220</v>
      </c>
      <c r="H52" s="463"/>
      <c r="I52" s="464"/>
    </row>
    <row r="53" spans="2:9" ht="28.5" customHeight="1">
      <c r="B53" s="46">
        <v>5</v>
      </c>
      <c r="C53" s="119" t="s">
        <v>267</v>
      </c>
      <c r="D53" s="119"/>
      <c r="E53" s="98" t="s">
        <v>268</v>
      </c>
      <c r="F53" s="123"/>
      <c r="G53" s="121" t="s">
        <v>220</v>
      </c>
      <c r="H53" s="463"/>
      <c r="I53" s="464"/>
    </row>
    <row r="54" spans="2:9" ht="28.5" customHeight="1">
      <c r="B54" s="46">
        <v>6</v>
      </c>
      <c r="C54" s="98" t="s">
        <v>269</v>
      </c>
      <c r="D54" s="98"/>
      <c r="E54" s="98" t="s">
        <v>270</v>
      </c>
      <c r="F54" s="123"/>
      <c r="G54" s="121" t="s">
        <v>220</v>
      </c>
      <c r="H54" s="463"/>
      <c r="I54" s="464"/>
    </row>
    <row r="55" spans="2:9" ht="28.5" customHeight="1">
      <c r="B55" s="46">
        <v>7</v>
      </c>
      <c r="C55" s="98" t="s">
        <v>271</v>
      </c>
      <c r="D55" s="98"/>
      <c r="E55" s="98" t="s">
        <v>272</v>
      </c>
      <c r="F55" s="123"/>
      <c r="G55" s="121" t="s">
        <v>220</v>
      </c>
      <c r="H55" s="463"/>
      <c r="I55" s="464"/>
    </row>
    <row r="56" spans="2:9" ht="28.5" customHeight="1">
      <c r="B56" s="46">
        <v>8</v>
      </c>
      <c r="C56" s="98" t="s">
        <v>271</v>
      </c>
      <c r="D56" s="98"/>
      <c r="E56" s="98" t="s">
        <v>273</v>
      </c>
      <c r="F56" s="123"/>
      <c r="G56" s="121" t="s">
        <v>220</v>
      </c>
      <c r="H56" s="463"/>
      <c r="I56" s="464"/>
    </row>
    <row r="57" spans="2:9" ht="28.5" customHeight="1">
      <c r="B57" s="46">
        <v>9</v>
      </c>
      <c r="C57" s="118" t="s">
        <v>274</v>
      </c>
      <c r="D57" s="118"/>
      <c r="E57" s="118" t="s">
        <v>275</v>
      </c>
      <c r="F57" s="124" t="s">
        <v>276</v>
      </c>
      <c r="G57" s="122" t="s">
        <v>220</v>
      </c>
      <c r="H57" s="465" t="s">
        <v>261</v>
      </c>
      <c r="I57" s="466"/>
    </row>
    <row r="58" spans="2:9" ht="42.75" customHeight="1">
      <c r="B58" s="46">
        <v>10</v>
      </c>
      <c r="C58" s="98" t="s">
        <v>277</v>
      </c>
      <c r="D58" s="98"/>
      <c r="E58" s="98" t="s">
        <v>278</v>
      </c>
      <c r="F58" s="123"/>
      <c r="G58" s="121" t="s">
        <v>220</v>
      </c>
      <c r="H58" s="463"/>
      <c r="I58" s="464"/>
    </row>
    <row r="59" spans="2:9" ht="42.75" customHeight="1">
      <c r="B59" s="46">
        <v>11</v>
      </c>
      <c r="C59" s="98" t="s">
        <v>277</v>
      </c>
      <c r="D59" s="98"/>
      <c r="E59" s="98" t="s">
        <v>279</v>
      </c>
      <c r="F59" s="123"/>
      <c r="G59" s="121" t="s">
        <v>220</v>
      </c>
      <c r="H59" s="463"/>
      <c r="I59" s="464"/>
    </row>
    <row r="60" spans="2:9" ht="28.5" customHeight="1">
      <c r="B60" s="46">
        <v>12</v>
      </c>
      <c r="C60" s="98" t="s">
        <v>280</v>
      </c>
      <c r="D60" s="98"/>
      <c r="E60" s="98" t="s">
        <v>281</v>
      </c>
      <c r="F60" s="123"/>
      <c r="G60" s="121" t="s">
        <v>220</v>
      </c>
      <c r="H60" s="463"/>
      <c r="I60" s="464"/>
    </row>
    <row r="61" spans="2:9" ht="28.5" customHeight="1">
      <c r="B61" s="46">
        <v>13</v>
      </c>
      <c r="C61" s="98" t="s">
        <v>280</v>
      </c>
      <c r="D61" s="98"/>
      <c r="E61" s="98" t="s">
        <v>282</v>
      </c>
      <c r="F61" s="123"/>
      <c r="G61" s="121" t="s">
        <v>220</v>
      </c>
      <c r="H61" s="463"/>
      <c r="I61" s="464"/>
    </row>
    <row r="62" spans="2:9" ht="42.75" customHeight="1">
      <c r="B62" s="46">
        <v>14</v>
      </c>
      <c r="C62" s="98" t="s">
        <v>283</v>
      </c>
      <c r="D62" s="98"/>
      <c r="E62" s="98" t="s">
        <v>284</v>
      </c>
      <c r="F62" s="123"/>
      <c r="G62" s="121" t="s">
        <v>220</v>
      </c>
      <c r="H62" s="463"/>
      <c r="I62" s="464"/>
    </row>
    <row r="63" spans="2:9" ht="28.5" customHeight="1">
      <c r="B63" s="46">
        <v>15</v>
      </c>
      <c r="C63" s="98" t="s">
        <v>285</v>
      </c>
      <c r="D63" s="98"/>
      <c r="E63" s="98" t="s">
        <v>286</v>
      </c>
      <c r="F63" s="123"/>
      <c r="G63" s="121" t="s">
        <v>220</v>
      </c>
      <c r="H63" s="463"/>
      <c r="I63" s="464"/>
    </row>
    <row r="64" spans="2:9" ht="28.5" customHeight="1">
      <c r="B64" s="46">
        <v>16</v>
      </c>
      <c r="C64" s="98" t="s">
        <v>285</v>
      </c>
      <c r="D64" s="98"/>
      <c r="E64" s="98" t="s">
        <v>287</v>
      </c>
      <c r="F64" s="123"/>
      <c r="G64" s="121" t="s">
        <v>220</v>
      </c>
      <c r="H64" s="463"/>
      <c r="I64" s="464"/>
    </row>
    <row r="65" spans="2:9" ht="14.25" customHeight="1">
      <c r="B65" s="46">
        <v>17</v>
      </c>
      <c r="C65" s="98" t="s">
        <v>288</v>
      </c>
      <c r="D65" s="98"/>
      <c r="E65" s="98" t="s">
        <v>289</v>
      </c>
      <c r="F65" s="123"/>
      <c r="G65" s="121" t="s">
        <v>220</v>
      </c>
      <c r="H65" s="463"/>
      <c r="I65" s="464"/>
    </row>
    <row r="66" spans="2:9" ht="42">
      <c r="B66" s="46">
        <v>18</v>
      </c>
      <c r="C66" s="98" t="s">
        <v>290</v>
      </c>
      <c r="D66" s="98"/>
      <c r="E66" s="98" t="s">
        <v>291</v>
      </c>
      <c r="F66" s="123"/>
      <c r="G66" s="121" t="s">
        <v>220</v>
      </c>
      <c r="H66" s="463"/>
      <c r="I66" s="464"/>
    </row>
    <row r="67" spans="2:9" ht="28">
      <c r="B67" s="46">
        <v>19</v>
      </c>
      <c r="C67" s="98" t="s">
        <v>292</v>
      </c>
      <c r="D67" s="98"/>
      <c r="E67" s="98" t="s">
        <v>293</v>
      </c>
      <c r="F67" s="123"/>
      <c r="G67" s="121" t="s">
        <v>220</v>
      </c>
      <c r="H67" s="463"/>
      <c r="I67" s="464"/>
    </row>
    <row r="68" spans="2:9" ht="42">
      <c r="B68" s="46">
        <v>20</v>
      </c>
      <c r="C68" s="98" t="s">
        <v>294</v>
      </c>
      <c r="D68" s="98"/>
      <c r="E68" s="98" t="s">
        <v>295</v>
      </c>
      <c r="F68" s="123"/>
      <c r="G68" s="121" t="s">
        <v>220</v>
      </c>
      <c r="H68" s="463"/>
      <c r="I68" s="464"/>
    </row>
    <row r="69" spans="2:9" ht="28">
      <c r="B69" s="46">
        <v>21</v>
      </c>
      <c r="C69" s="98" t="s">
        <v>296</v>
      </c>
      <c r="D69" s="98"/>
      <c r="E69" s="98" t="s">
        <v>297</v>
      </c>
      <c r="F69" s="123"/>
      <c r="G69" s="121" t="s">
        <v>220</v>
      </c>
      <c r="H69" s="463"/>
      <c r="I69" s="464"/>
    </row>
    <row r="70" spans="2:9" ht="28">
      <c r="B70" s="46">
        <v>22</v>
      </c>
      <c r="C70" s="98" t="s">
        <v>298</v>
      </c>
      <c r="D70" s="98"/>
      <c r="E70" s="98" t="s">
        <v>299</v>
      </c>
      <c r="F70" s="123"/>
      <c r="G70" s="121" t="s">
        <v>220</v>
      </c>
      <c r="H70" s="463"/>
      <c r="I70" s="464"/>
    </row>
    <row r="71" spans="2:9" ht="28">
      <c r="B71" s="46">
        <v>23</v>
      </c>
      <c r="C71" s="98" t="s">
        <v>300</v>
      </c>
      <c r="D71" s="98"/>
      <c r="E71" s="119" t="s">
        <v>301</v>
      </c>
      <c r="F71" s="123"/>
      <c r="G71" s="121" t="s">
        <v>220</v>
      </c>
      <c r="H71" s="463"/>
      <c r="I71" s="464"/>
    </row>
    <row r="72" spans="2:9" ht="42">
      <c r="B72" s="46">
        <v>24</v>
      </c>
      <c r="C72" s="98" t="s">
        <v>302</v>
      </c>
      <c r="D72" s="98"/>
      <c r="E72" s="98" t="s">
        <v>303</v>
      </c>
      <c r="F72" s="123"/>
      <c r="G72" s="121" t="s">
        <v>220</v>
      </c>
      <c r="H72" s="463"/>
      <c r="I72" s="464"/>
    </row>
    <row r="73" spans="2:9" ht="28">
      <c r="B73" s="46">
        <v>25</v>
      </c>
      <c r="C73" s="118" t="s">
        <v>304</v>
      </c>
      <c r="D73" s="118"/>
      <c r="E73" s="118" t="s">
        <v>262</v>
      </c>
      <c r="F73" s="124" t="s">
        <v>305</v>
      </c>
      <c r="G73" s="122" t="s">
        <v>220</v>
      </c>
      <c r="H73" s="465" t="s">
        <v>261</v>
      </c>
      <c r="I73" s="466"/>
    </row>
    <row r="74" spans="2:9" ht="42">
      <c r="B74" s="46">
        <v>26</v>
      </c>
      <c r="C74" s="98" t="s">
        <v>306</v>
      </c>
      <c r="D74" s="98"/>
      <c r="E74" s="98" t="s">
        <v>307</v>
      </c>
      <c r="F74" s="123"/>
      <c r="G74" s="121" t="s">
        <v>220</v>
      </c>
      <c r="H74" s="463"/>
      <c r="I74" s="464"/>
    </row>
    <row r="75" spans="2:9" ht="28">
      <c r="B75" s="46">
        <v>27</v>
      </c>
      <c r="C75" s="118" t="s">
        <v>308</v>
      </c>
      <c r="D75" s="118"/>
      <c r="E75" s="118" t="s">
        <v>309</v>
      </c>
      <c r="F75" s="124" t="s">
        <v>310</v>
      </c>
      <c r="G75" s="122" t="s">
        <v>220</v>
      </c>
      <c r="H75" s="465" t="s">
        <v>261</v>
      </c>
      <c r="I75" s="466"/>
    </row>
    <row r="76" spans="2:9" ht="28">
      <c r="B76" s="46">
        <v>28</v>
      </c>
      <c r="C76" s="98" t="s">
        <v>311</v>
      </c>
      <c r="D76" s="98"/>
      <c r="E76" s="98" t="s">
        <v>312</v>
      </c>
      <c r="F76" s="123"/>
      <c r="G76" s="121" t="s">
        <v>220</v>
      </c>
      <c r="H76" s="463"/>
      <c r="I76" s="464"/>
    </row>
    <row r="77" spans="2:9" ht="28">
      <c r="B77" s="46">
        <v>29</v>
      </c>
      <c r="C77" s="98" t="s">
        <v>313</v>
      </c>
      <c r="D77" s="98"/>
      <c r="E77" s="98" t="s">
        <v>314</v>
      </c>
      <c r="F77" s="123"/>
      <c r="G77" s="121" t="s">
        <v>220</v>
      </c>
      <c r="H77" s="463"/>
      <c r="I77" s="464"/>
    </row>
    <row r="78" spans="2:9" ht="42">
      <c r="B78" s="46">
        <v>30</v>
      </c>
      <c r="C78" s="98" t="s">
        <v>315</v>
      </c>
      <c r="D78" s="98"/>
      <c r="E78" s="98" t="s">
        <v>316</v>
      </c>
      <c r="F78" s="123"/>
      <c r="G78" s="121" t="s">
        <v>220</v>
      </c>
      <c r="H78" s="463"/>
      <c r="I78" s="464"/>
    </row>
    <row r="79" spans="2:9" ht="42">
      <c r="B79" s="46">
        <v>31</v>
      </c>
      <c r="C79" s="118" t="s">
        <v>317</v>
      </c>
      <c r="D79" s="118"/>
      <c r="E79" s="118" t="s">
        <v>318</v>
      </c>
      <c r="F79" s="124" t="s">
        <v>319</v>
      </c>
      <c r="G79" s="122" t="s">
        <v>220</v>
      </c>
      <c r="H79" s="465" t="s">
        <v>261</v>
      </c>
      <c r="I79" s="466"/>
    </row>
    <row r="80" spans="2:9" ht="28">
      <c r="B80" s="46">
        <v>32</v>
      </c>
      <c r="C80" s="118" t="s">
        <v>320</v>
      </c>
      <c r="D80" s="118"/>
      <c r="E80" s="118" t="s">
        <v>321</v>
      </c>
      <c r="F80" s="124" t="s">
        <v>322</v>
      </c>
      <c r="G80" s="122" t="s">
        <v>220</v>
      </c>
      <c r="H80" s="465" t="s">
        <v>261</v>
      </c>
      <c r="I80" s="466"/>
    </row>
    <row r="81" spans="2:9" ht="28">
      <c r="B81" s="46">
        <v>33</v>
      </c>
      <c r="C81" s="98" t="s">
        <v>320</v>
      </c>
      <c r="D81" s="98"/>
      <c r="E81" s="98" t="s">
        <v>323</v>
      </c>
      <c r="F81" s="123"/>
      <c r="G81" s="121" t="s">
        <v>220</v>
      </c>
      <c r="H81" s="463"/>
      <c r="I81" s="464"/>
    </row>
    <row r="82" spans="2:9" ht="26">
      <c r="B82" s="46">
        <v>34</v>
      </c>
      <c r="C82" s="119" t="s">
        <v>324</v>
      </c>
      <c r="D82" s="119"/>
      <c r="E82" s="98" t="s">
        <v>325</v>
      </c>
      <c r="F82" s="123"/>
      <c r="G82" s="121" t="s">
        <v>220</v>
      </c>
      <c r="H82" s="463"/>
      <c r="I82" s="464"/>
    </row>
    <row r="83" spans="2:9" ht="28">
      <c r="B83" s="46">
        <v>35</v>
      </c>
      <c r="C83" s="98" t="s">
        <v>326</v>
      </c>
      <c r="D83" s="98"/>
      <c r="E83" s="98" t="s">
        <v>327</v>
      </c>
      <c r="F83" s="123"/>
      <c r="G83" s="121" t="s">
        <v>220</v>
      </c>
      <c r="H83" s="463"/>
      <c r="I83" s="464"/>
    </row>
    <row r="84" spans="2:9" ht="26">
      <c r="B84" s="46">
        <v>36</v>
      </c>
      <c r="C84" s="119" t="s">
        <v>328</v>
      </c>
      <c r="D84" s="119"/>
      <c r="E84" s="98" t="s">
        <v>328</v>
      </c>
      <c r="F84" s="123"/>
      <c r="G84" s="121" t="s">
        <v>220</v>
      </c>
      <c r="H84" s="463"/>
      <c r="I84" s="464"/>
    </row>
  </sheetData>
  <sheetProtection algorithmName="SHA-512" hashValue="D06m4YekNl7rxesavOYnSlJusFja+K8VPL/A27mOziYngNjIEQxld6s0f81T2BViN2BJSR/iEahwr0Amjyk3cw==" saltValue="1ATLWT7HiUHbp4gbpL9hxg==" spinCount="100000" sheet="1" objects="1" scenarios="1"/>
  <mergeCells count="94">
    <mergeCell ref="F1:J1"/>
    <mergeCell ref="P1:Q1"/>
    <mergeCell ref="S1:U1"/>
    <mergeCell ref="P2:Q2"/>
    <mergeCell ref="S2:U2"/>
    <mergeCell ref="D12:E12"/>
    <mergeCell ref="G12:I12"/>
    <mergeCell ref="F13:F14"/>
    <mergeCell ref="P3:Q3"/>
    <mergeCell ref="S3:U3"/>
    <mergeCell ref="C4:U4"/>
    <mergeCell ref="C7:E10"/>
    <mergeCell ref="F7:I10"/>
    <mergeCell ref="K7:L7"/>
    <mergeCell ref="P7:P9"/>
    <mergeCell ref="Q7:Q9"/>
    <mergeCell ref="K8:L8"/>
    <mergeCell ref="T8:U8"/>
    <mergeCell ref="K9:L9"/>
    <mergeCell ref="T9:U9"/>
    <mergeCell ref="K10:L10"/>
    <mergeCell ref="G13:I14"/>
    <mergeCell ref="J13:J14"/>
    <mergeCell ref="N11:N12"/>
    <mergeCell ref="O11:O12"/>
    <mergeCell ref="P11:P20"/>
    <mergeCell ref="J11:J12"/>
    <mergeCell ref="K11:L12"/>
    <mergeCell ref="K13:L14"/>
    <mergeCell ref="K16:L16"/>
    <mergeCell ref="Q11:Q20"/>
    <mergeCell ref="S11:S20"/>
    <mergeCell ref="C42:E42"/>
    <mergeCell ref="T42:U42"/>
    <mergeCell ref="G17:I17"/>
    <mergeCell ref="K17:L17"/>
    <mergeCell ref="G18:I18"/>
    <mergeCell ref="K18:L18"/>
    <mergeCell ref="G19:I19"/>
    <mergeCell ref="K19:L19"/>
    <mergeCell ref="D14:D19"/>
    <mergeCell ref="G15:I15"/>
    <mergeCell ref="K15:L15"/>
    <mergeCell ref="G16:I16"/>
    <mergeCell ref="C11:C20"/>
    <mergeCell ref="D11:E11"/>
    <mergeCell ref="T11:U20"/>
    <mergeCell ref="M11:M12"/>
    <mergeCell ref="H52:I52"/>
    <mergeCell ref="D20:E20"/>
    <mergeCell ref="F20:J20"/>
    <mergeCell ref="K20:L20"/>
    <mergeCell ref="F41:S42"/>
    <mergeCell ref="C43:U43"/>
    <mergeCell ref="F48:I48"/>
    <mergeCell ref="H49:I49"/>
    <mergeCell ref="H50:I50"/>
    <mergeCell ref="H51:I51"/>
    <mergeCell ref="M13:M14"/>
    <mergeCell ref="N13:N14"/>
    <mergeCell ref="O13:O14"/>
    <mergeCell ref="T41:U41"/>
    <mergeCell ref="H64:I64"/>
    <mergeCell ref="H53:I53"/>
    <mergeCell ref="H54:I54"/>
    <mergeCell ref="H55:I55"/>
    <mergeCell ref="H56:I56"/>
    <mergeCell ref="H57:I57"/>
    <mergeCell ref="H58:I58"/>
    <mergeCell ref="H59:I59"/>
    <mergeCell ref="H60:I60"/>
    <mergeCell ref="H61:I61"/>
    <mergeCell ref="H62:I62"/>
    <mergeCell ref="H63:I63"/>
    <mergeCell ref="H76:I76"/>
    <mergeCell ref="H65:I65"/>
    <mergeCell ref="H66:I66"/>
    <mergeCell ref="H67:I67"/>
    <mergeCell ref="H68:I68"/>
    <mergeCell ref="H69:I69"/>
    <mergeCell ref="H70:I70"/>
    <mergeCell ref="H71:I71"/>
    <mergeCell ref="H72:I72"/>
    <mergeCell ref="H73:I73"/>
    <mergeCell ref="H74:I74"/>
    <mergeCell ref="H75:I75"/>
    <mergeCell ref="H83:I83"/>
    <mergeCell ref="H84:I84"/>
    <mergeCell ref="H77:I77"/>
    <mergeCell ref="H78:I78"/>
    <mergeCell ref="H79:I79"/>
    <mergeCell ref="H80:I80"/>
    <mergeCell ref="H81:I81"/>
    <mergeCell ref="H82:I82"/>
  </mergeCells>
  <phoneticPr fontId="1"/>
  <conditionalFormatting sqref="S3">
    <cfRule type="containsBlanks" dxfId="114" priority="22">
      <formula>LEN(TRIM(S3))=0</formula>
    </cfRule>
  </conditionalFormatting>
  <conditionalFormatting sqref="G12:I12">
    <cfRule type="expression" dxfId="113" priority="21">
      <formula>ISBLANK($G$12)</formula>
    </cfRule>
  </conditionalFormatting>
  <conditionalFormatting sqref="M11:M12">
    <cfRule type="expression" dxfId="112" priority="20">
      <formula>ISBLANK($M$11)</formula>
    </cfRule>
  </conditionalFormatting>
  <conditionalFormatting sqref="P11:Q11">
    <cfRule type="expression" dxfId="111" priority="19">
      <formula>ISBLANK(P11)</formula>
    </cfRule>
  </conditionalFormatting>
  <conditionalFormatting sqref="S1">
    <cfRule type="expression" dxfId="110" priority="23">
      <formula>ISBLANK($S$1)</formula>
    </cfRule>
  </conditionalFormatting>
  <conditionalFormatting sqref="S2">
    <cfRule type="expression" dxfId="109" priority="24">
      <formula>ISBLANK($S$2)</formula>
    </cfRule>
  </conditionalFormatting>
  <conditionalFormatting sqref="S3">
    <cfRule type="expression" dxfId="108" priority="25">
      <formula>AND($S$3&lt;&gt;"",LEN($S$3)&lt;&gt;10)</formula>
    </cfRule>
  </conditionalFormatting>
  <conditionalFormatting sqref="K12 L11:L12">
    <cfRule type="expression" dxfId="107" priority="26">
      <formula>K11&lt;SUM(K14:K19)</formula>
    </cfRule>
  </conditionalFormatting>
  <conditionalFormatting sqref="K11">
    <cfRule type="expression" dxfId="106" priority="27">
      <formula>K11&lt;SUM(K13:K19)</formula>
    </cfRule>
  </conditionalFormatting>
  <conditionalFormatting sqref="D12">
    <cfRule type="expression" dxfId="105" priority="28">
      <formula>ISBLANK($D$12)</formula>
    </cfRule>
  </conditionalFormatting>
  <conditionalFormatting sqref="G13:I14">
    <cfRule type="expression" dxfId="104" priority="18">
      <formula>AND($E$14&lt;&gt;"",$G$13="")</formula>
    </cfRule>
  </conditionalFormatting>
  <conditionalFormatting sqref="J13:J14">
    <cfRule type="expression" dxfId="103" priority="17">
      <formula>AND(E14&lt;&gt;"",J13="")</formula>
    </cfRule>
  </conditionalFormatting>
  <conditionalFormatting sqref="K13:L14">
    <cfRule type="expression" dxfId="102" priority="16">
      <formula>AND(E14&lt;&gt;"",K13="")</formula>
    </cfRule>
  </conditionalFormatting>
  <conditionalFormatting sqref="G15:I15">
    <cfRule type="expression" dxfId="101" priority="15">
      <formula>AND(E15&lt;&gt;"",G15="")</formula>
    </cfRule>
  </conditionalFormatting>
  <conditionalFormatting sqref="J15">
    <cfRule type="expression" dxfId="100" priority="14">
      <formula>AND(E15&lt;&gt;"",J15="")</formula>
    </cfRule>
  </conditionalFormatting>
  <conditionalFormatting sqref="K15:L15">
    <cfRule type="expression" dxfId="99" priority="13">
      <formula>AND(E15&lt;&gt;"",K15="")</formula>
    </cfRule>
  </conditionalFormatting>
  <conditionalFormatting sqref="G16:I16">
    <cfRule type="expression" dxfId="98" priority="12">
      <formula>AND(E16&lt;&gt;"",G16="")</formula>
    </cfRule>
  </conditionalFormatting>
  <conditionalFormatting sqref="J16">
    <cfRule type="expression" dxfId="97" priority="11">
      <formula>AND(E16&lt;&gt;"",J16="")</formula>
    </cfRule>
  </conditionalFormatting>
  <conditionalFormatting sqref="K16:L16">
    <cfRule type="expression" dxfId="96" priority="10">
      <formula>AND(E16&lt;&gt;"",K16="")</formula>
    </cfRule>
  </conditionalFormatting>
  <conditionalFormatting sqref="G17:I17">
    <cfRule type="expression" dxfId="95" priority="9">
      <formula>AND(E17&lt;&gt;"",G17="")</formula>
    </cfRule>
  </conditionalFormatting>
  <conditionalFormatting sqref="J17">
    <cfRule type="expression" dxfId="94" priority="8">
      <formula>AND(E17&lt;&gt;"",J17="")</formula>
    </cfRule>
  </conditionalFormatting>
  <conditionalFormatting sqref="K17:L17">
    <cfRule type="expression" dxfId="93" priority="7">
      <formula>AND(E17&lt;&gt;"",K17="")</formula>
    </cfRule>
  </conditionalFormatting>
  <conditionalFormatting sqref="G18:I18">
    <cfRule type="expression" dxfId="92" priority="6">
      <formula>AND(E18&lt;&gt;"",G18="")</formula>
    </cfRule>
  </conditionalFormatting>
  <conditionalFormatting sqref="J18">
    <cfRule type="expression" dxfId="91" priority="5">
      <formula>AND(E18&lt;&gt;"",J18="")</formula>
    </cfRule>
  </conditionalFormatting>
  <conditionalFormatting sqref="K18:L18">
    <cfRule type="expression" dxfId="90" priority="4">
      <formula>AND(E18&lt;&gt;"",K18="")</formula>
    </cfRule>
  </conditionalFormatting>
  <conditionalFormatting sqref="G19:I19">
    <cfRule type="expression" dxfId="89" priority="3">
      <formula>AND(E19&lt;&gt;"",G19="")</formula>
    </cfRule>
  </conditionalFormatting>
  <conditionalFormatting sqref="J19">
    <cfRule type="expression" dxfId="88" priority="2">
      <formula>AND(E19&lt;&gt;"",J19="")</formula>
    </cfRule>
  </conditionalFormatting>
  <conditionalFormatting sqref="K19:L19">
    <cfRule type="expression" dxfId="87" priority="1">
      <formula>AND(E19&lt;&gt;"",K19="")</formula>
    </cfRule>
  </conditionalFormatting>
  <dataValidations count="7">
    <dataValidation type="list" allowBlank="1" showInputMessage="1" showErrorMessage="1" sqref="E14:E15" xr:uid="{B8383D32-1389-4BD9-A987-142D7F462E51}">
      <formula1>"パソコン,タブレット"</formula1>
    </dataValidation>
    <dataValidation type="list" allowBlank="1" showInputMessage="1" showErrorMessage="1" sqref="E16:E19" xr:uid="{1827AD96-E23E-4BFC-B147-68057B9E498C}">
      <formula1>"①パソコン,②タブレット"</formula1>
    </dataValidation>
    <dataValidation imeMode="disabled" allowBlank="1" showInputMessage="1" showErrorMessage="1" sqref="J13 J21:J40 J15:J19" xr:uid="{7FF0CBEC-1740-468C-98B8-971EC0934426}"/>
    <dataValidation type="list" allowBlank="1" showInputMessage="1" sqref="G12:I12" xr:uid="{3622AC71-9D6A-4042-BB37-C8857956CA64}">
      <formula1>$E$49:$E$84</formula1>
    </dataValidation>
    <dataValidation type="list" allowBlank="1" showInputMessage="1" showErrorMessage="1" sqref="D12" xr:uid="{DEB0E3EA-4D68-418C-BF93-8511629E92FA}">
      <formula1>"1～10名,11名～20名,21名～30名,31名～,職員数に応じた使用権ではない"</formula1>
    </dataValidation>
    <dataValidation type="list" allowBlank="1" showInputMessage="1" showErrorMessage="1" sqref="P11" xr:uid="{988A47E3-F9E2-4D91-B44D-71C0FDFE2604}">
      <formula1>"５事業所以上とデータ連携を実施（令和７年度中の予定を含む）,５事業所以上とデータ連携を実施しない"</formula1>
    </dataValidation>
    <dataValidation type="list" allowBlank="1" showInputMessage="1" showErrorMessage="1" sqref="E21:E40" xr:uid="{98A978CE-35FD-442D-809E-4D0C832E7AC2}">
      <formula1>"1～10名,11名～20名,21名～30名,31名～,職員数により合計金額が変動"</formula1>
    </dataValidation>
  </dataValidations>
  <pageMargins left="0.70866141732283472" right="0.70866141732283472" top="0.74803149606299213" bottom="0.74803149606299213" header="0.31496062992125984" footer="0.31496062992125984"/>
  <pageSetup paperSize="9" scale="46"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5AE599-3800-416D-B7DB-1D6EA524B784}">
          <x14:formula1>
            <xm:f>ここは触らない!$C$2:$C$67</xm:f>
          </x14:formula1>
          <xm:sqref>S2:U2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296D4-D846-4BB8-A340-28973762D5CE}">
  <sheetPr codeName="Sheet15">
    <tabColor theme="9"/>
    <pageSetUpPr fitToPage="1"/>
  </sheetPr>
  <dimension ref="C1:AC45"/>
  <sheetViews>
    <sheetView view="pageBreakPreview" topLeftCell="B1" zoomScaleNormal="100" zoomScaleSheetLayoutView="100" workbookViewId="0">
      <selection activeCell="C11" sqref="C11:E13"/>
    </sheetView>
  </sheetViews>
  <sheetFormatPr defaultColWidth="8.75" defaultRowHeight="14"/>
  <cols>
    <col min="1" max="1" width="8.75" style="46"/>
    <col min="2" max="2" width="3.5" style="46" customWidth="1"/>
    <col min="3" max="4" width="10.25" style="46" customWidth="1"/>
    <col min="5" max="5" width="26.08203125" style="46" customWidth="1"/>
    <col min="6" max="6" width="8.58203125" style="46" customWidth="1"/>
    <col min="7" max="7" width="7.58203125" style="46" customWidth="1"/>
    <col min="8" max="8" width="2.58203125" style="46" customWidth="1"/>
    <col min="9" max="9" width="8.58203125" style="46" customWidth="1"/>
    <col min="10" max="10" width="12.58203125" style="46" customWidth="1"/>
    <col min="11" max="11" width="17.33203125" style="46" customWidth="1"/>
    <col min="12" max="14" width="13.33203125" style="46" customWidth="1"/>
    <col min="15" max="17" width="13.33203125" style="46" hidden="1" customWidth="1"/>
    <col min="18" max="18" width="17.08203125" style="46" customWidth="1"/>
    <col min="19" max="19" width="15.58203125" style="46" customWidth="1"/>
    <col min="20" max="21" width="13.33203125" style="46" customWidth="1"/>
    <col min="22" max="22" width="4.75" style="46" customWidth="1"/>
    <col min="23" max="26" width="8.75" style="46"/>
    <col min="27" max="27" width="12.5" style="46" bestFit="1" customWidth="1"/>
    <col min="28" max="28" width="8.75" style="46"/>
    <col min="29" max="29" width="13.5" style="46" bestFit="1" customWidth="1"/>
    <col min="30" max="16384" width="8.75" style="46"/>
  </cols>
  <sheetData>
    <row r="1" spans="3:29" ht="26.25" customHeight="1">
      <c r="C1" s="92" t="s">
        <v>380</v>
      </c>
      <c r="D1" s="92"/>
      <c r="E1" s="87"/>
      <c r="F1" s="538" t="s">
        <v>330</v>
      </c>
      <c r="G1" s="538"/>
      <c r="H1" s="538"/>
      <c r="I1" s="538"/>
      <c r="J1" s="538"/>
      <c r="M1" s="46" t="s">
        <v>331</v>
      </c>
      <c r="O1" s="158"/>
      <c r="P1" s="158"/>
      <c r="Q1" s="158"/>
      <c r="R1" s="196" t="s">
        <v>197</v>
      </c>
      <c r="S1" s="501"/>
      <c r="T1" s="501"/>
      <c r="U1" s="501"/>
    </row>
    <row r="2" spans="3:29" ht="26.25" customHeight="1">
      <c r="E2" s="47"/>
      <c r="F2" s="47"/>
      <c r="G2" s="47"/>
      <c r="H2" s="47"/>
      <c r="I2" s="47"/>
      <c r="J2" s="47"/>
      <c r="R2" s="196" t="s">
        <v>85</v>
      </c>
      <c r="S2" s="501"/>
      <c r="T2" s="501"/>
      <c r="U2" s="501"/>
    </row>
    <row r="3" spans="3:29" ht="26.25" customHeight="1">
      <c r="E3" s="47"/>
      <c r="F3" s="47"/>
      <c r="G3" s="47"/>
      <c r="H3" s="47"/>
      <c r="I3" s="47"/>
      <c r="J3" s="47"/>
      <c r="R3" s="196" t="s">
        <v>332</v>
      </c>
      <c r="S3" s="501"/>
      <c r="T3" s="501"/>
      <c r="U3" s="501"/>
    </row>
    <row r="4" spans="3:29" ht="27" customHeight="1">
      <c r="C4" s="564" t="s">
        <v>381</v>
      </c>
      <c r="D4" s="564"/>
      <c r="E4" s="564"/>
      <c r="F4" s="564"/>
      <c r="G4" s="564"/>
      <c r="H4" s="564"/>
      <c r="I4" s="564"/>
      <c r="J4" s="564"/>
      <c r="K4" s="564"/>
      <c r="L4" s="564"/>
      <c r="M4" s="564"/>
      <c r="N4" s="564"/>
      <c r="O4" s="564"/>
      <c r="P4" s="564"/>
      <c r="Q4" s="564"/>
      <c r="R4" s="564"/>
      <c r="S4" s="564"/>
      <c r="T4" s="564"/>
      <c r="U4" s="564"/>
    </row>
    <row r="5" spans="3:29" ht="9" customHeight="1"/>
    <row r="6" spans="3:29" ht="18" customHeight="1">
      <c r="C6" s="46" t="s">
        <v>199</v>
      </c>
    </row>
    <row r="7" spans="3:29" ht="18.75" customHeight="1">
      <c r="C7" s="394" t="s">
        <v>200</v>
      </c>
      <c r="D7" s="395"/>
      <c r="E7" s="396"/>
      <c r="F7" s="405" t="s">
        <v>201</v>
      </c>
      <c r="G7" s="406"/>
      <c r="H7" s="406"/>
      <c r="I7" s="407"/>
      <c r="J7" s="93"/>
      <c r="K7" s="48"/>
      <c r="L7" s="231"/>
      <c r="M7" s="231"/>
      <c r="N7" s="231"/>
      <c r="O7" s="231"/>
      <c r="P7" s="231"/>
      <c r="Q7" s="231"/>
      <c r="R7" s="48"/>
      <c r="S7" s="48"/>
      <c r="T7" s="102"/>
      <c r="U7" s="103"/>
    </row>
    <row r="8" spans="3:29" ht="18" customHeight="1">
      <c r="C8" s="397"/>
      <c r="D8" s="398"/>
      <c r="E8" s="399"/>
      <c r="F8" s="408"/>
      <c r="G8" s="409"/>
      <c r="H8" s="409"/>
      <c r="I8" s="410"/>
      <c r="J8" s="229" t="s">
        <v>202</v>
      </c>
      <c r="K8" s="53" t="s">
        <v>333</v>
      </c>
      <c r="L8" s="53"/>
      <c r="M8" s="53" t="s">
        <v>334</v>
      </c>
      <c r="N8" s="53" t="s">
        <v>335</v>
      </c>
      <c r="O8" s="53"/>
      <c r="P8" s="53"/>
      <c r="Q8" s="53"/>
      <c r="R8" s="53"/>
      <c r="S8" s="53" t="s">
        <v>228</v>
      </c>
      <c r="T8" s="534" t="s">
        <v>336</v>
      </c>
      <c r="U8" s="535"/>
    </row>
    <row r="9" spans="3:29" ht="18" customHeight="1">
      <c r="C9" s="397"/>
      <c r="D9" s="398"/>
      <c r="E9" s="399"/>
      <c r="F9" s="408"/>
      <c r="G9" s="409"/>
      <c r="H9" s="409"/>
      <c r="I9" s="410"/>
      <c r="J9" s="229"/>
      <c r="K9" s="53" t="s">
        <v>337</v>
      </c>
      <c r="L9" s="53"/>
      <c r="M9" s="53"/>
      <c r="N9" s="53"/>
      <c r="O9" s="53"/>
      <c r="P9" s="53"/>
      <c r="Q9" s="53"/>
      <c r="R9" s="53"/>
      <c r="S9" s="53" t="s">
        <v>338</v>
      </c>
      <c r="T9" s="455"/>
      <c r="U9" s="456"/>
    </row>
    <row r="10" spans="3:29" ht="18.75" customHeight="1">
      <c r="C10" s="400"/>
      <c r="D10" s="401"/>
      <c r="E10" s="402"/>
      <c r="F10" s="373"/>
      <c r="G10" s="374"/>
      <c r="H10" s="374"/>
      <c r="I10" s="375"/>
      <c r="J10" s="230" t="s">
        <v>210</v>
      </c>
      <c r="K10" s="56" t="s">
        <v>211</v>
      </c>
      <c r="L10" s="55" t="s">
        <v>339</v>
      </c>
      <c r="M10" s="55" t="s">
        <v>213</v>
      </c>
      <c r="N10" s="55" t="s">
        <v>214</v>
      </c>
      <c r="O10" s="55"/>
      <c r="P10" s="55"/>
      <c r="Q10" s="55"/>
      <c r="R10" s="55" t="s">
        <v>243</v>
      </c>
      <c r="S10" s="55"/>
      <c r="T10" s="536" t="s">
        <v>340</v>
      </c>
      <c r="U10" s="537"/>
    </row>
    <row r="11" spans="3:29" ht="18.75" customHeight="1">
      <c r="C11" s="405" t="s">
        <v>341</v>
      </c>
      <c r="D11" s="406"/>
      <c r="E11" s="407"/>
      <c r="F11" s="96" t="s">
        <v>219</v>
      </c>
      <c r="G11" s="131"/>
      <c r="H11" s="101" t="s">
        <v>220</v>
      </c>
      <c r="I11" s="132"/>
      <c r="J11" s="85"/>
      <c r="K11" s="65"/>
      <c r="L11" s="111"/>
      <c r="M11" s="116"/>
      <c r="N11" s="116"/>
      <c r="O11" s="116"/>
      <c r="P11" s="116"/>
      <c r="Q11" s="116"/>
      <c r="R11" s="180"/>
      <c r="S11" s="548">
        <f>ROUNDDOWN(SUM(
  IF(ISNUMBER(K13),K13,0)*3/4,
  IF(ISNUMBER(R14), R14, 0),
  IF(ISNUMBER(R19), R19, 0),
  IF(ISNUMBER(R24), R24, 0),
  IF(ISNUMBER(R29), R29, 0),
),-3)</f>
        <v>0</v>
      </c>
      <c r="T11" s="371" t="s">
        <v>222</v>
      </c>
      <c r="U11" s="372"/>
    </row>
    <row r="12" spans="3:29" ht="18.75" hidden="1" customHeight="1">
      <c r="C12" s="408"/>
      <c r="D12" s="409"/>
      <c r="E12" s="410"/>
      <c r="F12" s="96"/>
      <c r="G12" s="135"/>
      <c r="H12" s="136"/>
      <c r="I12" s="132"/>
      <c r="J12" s="235"/>
      <c r="K12" s="59"/>
      <c r="L12" s="111"/>
      <c r="M12" s="116"/>
      <c r="N12" s="116"/>
      <c r="O12" s="116"/>
      <c r="P12" s="116"/>
      <c r="Q12" s="116"/>
      <c r="R12" s="236"/>
      <c r="S12" s="549"/>
      <c r="T12" s="80"/>
      <c r="U12" s="67"/>
    </row>
    <row r="13" spans="3:29" ht="60" customHeight="1">
      <c r="C13" s="373"/>
      <c r="D13" s="374"/>
      <c r="E13" s="375"/>
      <c r="F13" s="104" t="s">
        <v>342</v>
      </c>
      <c r="G13" s="382"/>
      <c r="H13" s="382"/>
      <c r="I13" s="383"/>
      <c r="J13" s="127"/>
      <c r="K13" s="128"/>
      <c r="L13" s="177"/>
      <c r="M13" s="178"/>
      <c r="N13" s="178"/>
      <c r="O13" s="238"/>
      <c r="P13" s="238"/>
      <c r="Q13" s="238"/>
      <c r="R13" s="232"/>
      <c r="S13" s="549"/>
      <c r="T13" s="499">
        <f>MIN(S11,10000000)</f>
        <v>0</v>
      </c>
      <c r="U13" s="500"/>
      <c r="X13" s="66" t="s">
        <v>247</v>
      </c>
    </row>
    <row r="14" spans="3:29" ht="18.75" customHeight="1">
      <c r="C14" s="405" t="s">
        <v>218</v>
      </c>
      <c r="D14" s="518"/>
      <c r="E14" s="496"/>
      <c r="F14" s="96" t="s">
        <v>219</v>
      </c>
      <c r="G14" s="135"/>
      <c r="H14" s="136" t="s">
        <v>220</v>
      </c>
      <c r="I14" s="132"/>
      <c r="J14" s="99"/>
      <c r="K14" s="59" t="s">
        <v>222</v>
      </c>
      <c r="L14" s="519"/>
      <c r="M14" s="520"/>
      <c r="N14" s="520"/>
      <c r="O14" s="239"/>
      <c r="P14" s="239"/>
      <c r="Q14" s="239"/>
      <c r="R14" s="523" t="str">
        <f>IF(D14="","",IF(ISNUMBER(N16),N16,0)
+IF(ISNUMBER(N17),N17,0)
+IF(ISNUMBER(N18),N18,0))</f>
        <v/>
      </c>
      <c r="S14" s="549"/>
      <c r="T14" s="499"/>
      <c r="U14" s="500"/>
    </row>
    <row r="15" spans="3:29" ht="60.75" customHeight="1">
      <c r="C15" s="408"/>
      <c r="D15" s="378"/>
      <c r="E15" s="380"/>
      <c r="F15" s="104" t="s">
        <v>223</v>
      </c>
      <c r="G15" s="382"/>
      <c r="H15" s="382"/>
      <c r="I15" s="383"/>
      <c r="J15" s="129"/>
      <c r="K15" s="130"/>
      <c r="L15" s="521"/>
      <c r="M15" s="522"/>
      <c r="N15" s="522"/>
      <c r="O15" s="239"/>
      <c r="P15" s="239"/>
      <c r="Q15" s="239"/>
      <c r="R15" s="523"/>
      <c r="S15" s="549"/>
      <c r="T15" s="499"/>
      <c r="U15" s="500"/>
    </row>
    <row r="16" spans="3:29" ht="60" customHeight="1">
      <c r="C16" s="408"/>
      <c r="D16" s="432" t="s">
        <v>343</v>
      </c>
      <c r="E16" s="175"/>
      <c r="F16" s="104" t="s">
        <v>223</v>
      </c>
      <c r="G16" s="382"/>
      <c r="H16" s="382"/>
      <c r="I16" s="383"/>
      <c r="J16" s="134"/>
      <c r="K16" s="157"/>
      <c r="L16" s="176" t="str">
        <f>IF(J16="","",K16*3/4)</f>
        <v/>
      </c>
      <c r="M16" s="173" t="str">
        <f>IF(J16="","",J16*100000)</f>
        <v/>
      </c>
      <c r="N16" s="172" t="str">
        <f>IF(E16="","",MIN(L16,M16))</f>
        <v/>
      </c>
      <c r="O16" s="116"/>
      <c r="P16" s="116"/>
      <c r="Q16" s="116"/>
      <c r="R16" s="524"/>
      <c r="S16" s="549"/>
      <c r="T16" s="499"/>
      <c r="U16" s="500"/>
      <c r="AC16" s="179"/>
    </row>
    <row r="17" spans="3:29" ht="60" customHeight="1">
      <c r="C17" s="408"/>
      <c r="D17" s="432"/>
      <c r="E17" s="184"/>
      <c r="F17" s="104" t="s">
        <v>223</v>
      </c>
      <c r="G17" s="382"/>
      <c r="H17" s="382"/>
      <c r="I17" s="383"/>
      <c r="J17" s="127"/>
      <c r="K17" s="157"/>
      <c r="L17" s="176" t="str">
        <f>IF(J17="","",K17*3/4)</f>
        <v/>
      </c>
      <c r="M17" s="173" t="str">
        <f>IF(J17="","",J17*100000)</f>
        <v/>
      </c>
      <c r="N17" s="172" t="str">
        <f>IF(E17="","",MIN(L17,M17))</f>
        <v/>
      </c>
      <c r="O17" s="116"/>
      <c r="P17" s="116"/>
      <c r="Q17" s="116"/>
      <c r="R17" s="525"/>
      <c r="S17" s="549"/>
      <c r="T17" s="499"/>
      <c r="U17" s="500"/>
      <c r="AC17" s="179"/>
    </row>
    <row r="18" spans="3:29" ht="60" customHeight="1">
      <c r="C18" s="408"/>
      <c r="D18" s="526" t="s">
        <v>225</v>
      </c>
      <c r="E18" s="462"/>
      <c r="F18" s="531"/>
      <c r="G18" s="532"/>
      <c r="H18" s="532"/>
      <c r="I18" s="532"/>
      <c r="J18" s="533"/>
      <c r="K18" s="260" t="str">
        <f>IF(K15="","",(K15-K16-K17))</f>
        <v/>
      </c>
      <c r="L18" s="176" t="str">
        <f>IF(K18="","",K18*3/4)</f>
        <v/>
      </c>
      <c r="M18" s="183"/>
      <c r="N18" s="172" t="str">
        <f>L18</f>
        <v/>
      </c>
      <c r="O18" s="116"/>
      <c r="P18" s="116"/>
      <c r="Q18" s="116"/>
      <c r="R18" s="530"/>
      <c r="S18" s="549"/>
      <c r="T18" s="499"/>
      <c r="U18" s="500"/>
    </row>
    <row r="19" spans="3:29" ht="18.75" customHeight="1">
      <c r="C19" s="408"/>
      <c r="D19" s="518"/>
      <c r="E19" s="496"/>
      <c r="F19" s="96" t="s">
        <v>219</v>
      </c>
      <c r="G19" s="135"/>
      <c r="H19" s="136" t="s">
        <v>220</v>
      </c>
      <c r="I19" s="132"/>
      <c r="J19" s="99"/>
      <c r="K19" s="59" t="s">
        <v>222</v>
      </c>
      <c r="L19" s="519"/>
      <c r="M19" s="520"/>
      <c r="N19" s="520"/>
      <c r="O19" s="239"/>
      <c r="P19" s="239"/>
      <c r="Q19" s="239"/>
      <c r="R19" s="523" t="str">
        <f>IF(D19="","",IF(ISNUMBER(N21),N21,0)
+IF(ISNUMBER(N22),N22,0)
+IF(ISNUMBER(N23),N23,0))</f>
        <v/>
      </c>
      <c r="S19" s="549"/>
      <c r="T19" s="499"/>
      <c r="U19" s="500"/>
    </row>
    <row r="20" spans="3:29" ht="60.75" customHeight="1">
      <c r="C20" s="408"/>
      <c r="D20" s="378"/>
      <c r="E20" s="380"/>
      <c r="F20" s="104" t="s">
        <v>223</v>
      </c>
      <c r="G20" s="382"/>
      <c r="H20" s="382"/>
      <c r="I20" s="383"/>
      <c r="J20" s="129"/>
      <c r="K20" s="130"/>
      <c r="L20" s="521"/>
      <c r="M20" s="522"/>
      <c r="N20" s="522"/>
      <c r="O20" s="239"/>
      <c r="P20" s="239"/>
      <c r="Q20" s="239"/>
      <c r="R20" s="523"/>
      <c r="S20" s="549"/>
      <c r="T20" s="499"/>
      <c r="U20" s="500"/>
    </row>
    <row r="21" spans="3:29" ht="60" customHeight="1">
      <c r="C21" s="408"/>
      <c r="D21" s="432" t="s">
        <v>343</v>
      </c>
      <c r="E21" s="175"/>
      <c r="F21" s="104" t="s">
        <v>223</v>
      </c>
      <c r="G21" s="382"/>
      <c r="H21" s="382"/>
      <c r="I21" s="383"/>
      <c r="J21" s="134"/>
      <c r="K21" s="157"/>
      <c r="L21" s="176" t="str">
        <f>IF(J21="","",K21*3/4)</f>
        <v/>
      </c>
      <c r="M21" s="173" t="str">
        <f>IF(J21="","",J21*100000)</f>
        <v/>
      </c>
      <c r="N21" s="172" t="str">
        <f>IF(E21="","",MIN(L21,M21))</f>
        <v/>
      </c>
      <c r="O21" s="116"/>
      <c r="P21" s="116"/>
      <c r="Q21" s="116"/>
      <c r="R21" s="524"/>
      <c r="S21" s="549"/>
      <c r="T21" s="499"/>
      <c r="U21" s="500"/>
      <c r="AC21" s="179"/>
    </row>
    <row r="22" spans="3:29" ht="60" customHeight="1">
      <c r="C22" s="408"/>
      <c r="D22" s="432"/>
      <c r="E22" s="184"/>
      <c r="F22" s="104" t="s">
        <v>223</v>
      </c>
      <c r="G22" s="382"/>
      <c r="H22" s="382"/>
      <c r="I22" s="383"/>
      <c r="J22" s="127"/>
      <c r="K22" s="157"/>
      <c r="L22" s="176" t="str">
        <f>IF(J22="","",K22*3/4)</f>
        <v/>
      </c>
      <c r="M22" s="173" t="str">
        <f>IF(J22="","",J22*100000)</f>
        <v/>
      </c>
      <c r="N22" s="172" t="str">
        <f>IF(E22="","",MIN(L22,M22))</f>
        <v/>
      </c>
      <c r="O22" s="116"/>
      <c r="P22" s="116"/>
      <c r="Q22" s="116"/>
      <c r="R22" s="525"/>
      <c r="S22" s="549"/>
      <c r="T22" s="499"/>
      <c r="U22" s="500"/>
      <c r="AC22" s="179"/>
    </row>
    <row r="23" spans="3:29" ht="60" customHeight="1">
      <c r="C23" s="408"/>
      <c r="D23" s="526" t="s">
        <v>225</v>
      </c>
      <c r="E23" s="462"/>
      <c r="F23" s="531"/>
      <c r="G23" s="532"/>
      <c r="H23" s="532"/>
      <c r="I23" s="532"/>
      <c r="J23" s="533"/>
      <c r="K23" s="260" t="str">
        <f>IF(K20="","",(K20-K21-K22))</f>
        <v/>
      </c>
      <c r="L23" s="176" t="str">
        <f>IF(K23="","",K23*3/4)</f>
        <v/>
      </c>
      <c r="M23" s="183"/>
      <c r="N23" s="172" t="str">
        <f>L23</f>
        <v/>
      </c>
      <c r="O23" s="116"/>
      <c r="P23" s="116"/>
      <c r="Q23" s="116"/>
      <c r="R23" s="530"/>
      <c r="S23" s="549"/>
      <c r="T23" s="499"/>
      <c r="U23" s="500"/>
    </row>
    <row r="24" spans="3:29" ht="18.75" customHeight="1">
      <c r="C24" s="408"/>
      <c r="D24" s="518"/>
      <c r="E24" s="496"/>
      <c r="F24" s="96" t="s">
        <v>219</v>
      </c>
      <c r="G24" s="135"/>
      <c r="H24" s="136" t="s">
        <v>220</v>
      </c>
      <c r="I24" s="132"/>
      <c r="J24" s="99"/>
      <c r="K24" s="59" t="s">
        <v>222</v>
      </c>
      <c r="L24" s="519"/>
      <c r="M24" s="520"/>
      <c r="N24" s="520"/>
      <c r="O24" s="239"/>
      <c r="P24" s="239"/>
      <c r="Q24" s="239"/>
      <c r="R24" s="523" t="str">
        <f>IF(D24="","",IF(ISNUMBER(N26),N26,0)
+IF(ISNUMBER(N27),N27,0)
+IF(ISNUMBER(N28),N28,0))</f>
        <v/>
      </c>
      <c r="S24" s="549"/>
      <c r="T24" s="499"/>
      <c r="U24" s="500"/>
    </row>
    <row r="25" spans="3:29" ht="60.75" customHeight="1">
      <c r="C25" s="408"/>
      <c r="D25" s="378"/>
      <c r="E25" s="380"/>
      <c r="F25" s="104" t="s">
        <v>223</v>
      </c>
      <c r="G25" s="382"/>
      <c r="H25" s="382"/>
      <c r="I25" s="383"/>
      <c r="J25" s="129"/>
      <c r="K25" s="130"/>
      <c r="L25" s="521"/>
      <c r="M25" s="522"/>
      <c r="N25" s="522"/>
      <c r="O25" s="239"/>
      <c r="P25" s="239"/>
      <c r="Q25" s="239"/>
      <c r="R25" s="523"/>
      <c r="S25" s="549"/>
      <c r="T25" s="499"/>
      <c r="U25" s="500"/>
    </row>
    <row r="26" spans="3:29" ht="60" customHeight="1">
      <c r="C26" s="408"/>
      <c r="D26" s="432" t="s">
        <v>343</v>
      </c>
      <c r="E26" s="175"/>
      <c r="F26" s="104" t="s">
        <v>223</v>
      </c>
      <c r="G26" s="382"/>
      <c r="H26" s="382"/>
      <c r="I26" s="383"/>
      <c r="J26" s="134"/>
      <c r="K26" s="157"/>
      <c r="L26" s="176" t="str">
        <f>IF(J26="","",K26*3/4)</f>
        <v/>
      </c>
      <c r="M26" s="173" t="str">
        <f>IF(J26="","",J26*100000)</f>
        <v/>
      </c>
      <c r="N26" s="172" t="str">
        <f>IF(E26="","",MIN(L26,M26))</f>
        <v/>
      </c>
      <c r="O26" s="116"/>
      <c r="P26" s="116"/>
      <c r="Q26" s="116"/>
      <c r="R26" s="524"/>
      <c r="S26" s="549"/>
      <c r="T26" s="499"/>
      <c r="U26" s="500"/>
      <c r="AC26" s="179"/>
    </row>
    <row r="27" spans="3:29" ht="60" customHeight="1">
      <c r="C27" s="408"/>
      <c r="D27" s="432"/>
      <c r="E27" s="184"/>
      <c r="F27" s="104" t="s">
        <v>223</v>
      </c>
      <c r="G27" s="382"/>
      <c r="H27" s="382"/>
      <c r="I27" s="383"/>
      <c r="J27" s="127"/>
      <c r="K27" s="157"/>
      <c r="L27" s="176" t="str">
        <f>IF(J27="","",K27*3/4)</f>
        <v/>
      </c>
      <c r="M27" s="173" t="str">
        <f>IF(J27="","",J27*100000)</f>
        <v/>
      </c>
      <c r="N27" s="172" t="str">
        <f>IF(E27="","",MIN(L27,M27))</f>
        <v/>
      </c>
      <c r="O27" s="116"/>
      <c r="P27" s="116"/>
      <c r="Q27" s="116"/>
      <c r="R27" s="525"/>
      <c r="S27" s="549"/>
      <c r="T27" s="499"/>
      <c r="U27" s="500"/>
      <c r="AC27" s="179"/>
    </row>
    <row r="28" spans="3:29" ht="60" customHeight="1">
      <c r="C28" s="408"/>
      <c r="D28" s="526" t="s">
        <v>225</v>
      </c>
      <c r="E28" s="462"/>
      <c r="F28" s="531"/>
      <c r="G28" s="532"/>
      <c r="H28" s="532"/>
      <c r="I28" s="532"/>
      <c r="J28" s="533"/>
      <c r="K28" s="260" t="str">
        <f>IF(K25="","",(K25-K26-K27))</f>
        <v/>
      </c>
      <c r="L28" s="176" t="str">
        <f>IF(K28="","",K28*3/4)</f>
        <v/>
      </c>
      <c r="M28" s="183"/>
      <c r="N28" s="172" t="str">
        <f>L28</f>
        <v/>
      </c>
      <c r="O28" s="116"/>
      <c r="P28" s="116"/>
      <c r="Q28" s="116"/>
      <c r="R28" s="530"/>
      <c r="S28" s="549"/>
      <c r="T28" s="499"/>
      <c r="U28" s="500"/>
    </row>
    <row r="29" spans="3:29" ht="18.75" customHeight="1">
      <c r="C29" s="408"/>
      <c r="D29" s="518"/>
      <c r="E29" s="496"/>
      <c r="F29" s="96" t="s">
        <v>219</v>
      </c>
      <c r="G29" s="135"/>
      <c r="H29" s="136" t="s">
        <v>220</v>
      </c>
      <c r="I29" s="132"/>
      <c r="J29" s="99"/>
      <c r="K29" s="59" t="s">
        <v>222</v>
      </c>
      <c r="L29" s="519"/>
      <c r="M29" s="520"/>
      <c r="N29" s="520"/>
      <c r="O29" s="239"/>
      <c r="P29" s="239"/>
      <c r="Q29" s="239"/>
      <c r="R29" s="523" t="str">
        <f>IF(D29="","",IF(ISNUMBER(N31),N31,0)
+IF(ISNUMBER(N32),N32,0)
+IF(ISNUMBER(N33),N33,0))</f>
        <v/>
      </c>
      <c r="S29" s="549"/>
      <c r="T29" s="499"/>
      <c r="U29" s="500"/>
    </row>
    <row r="30" spans="3:29" ht="60.75" customHeight="1">
      <c r="C30" s="408"/>
      <c r="D30" s="378"/>
      <c r="E30" s="380"/>
      <c r="F30" s="104" t="s">
        <v>223</v>
      </c>
      <c r="G30" s="382"/>
      <c r="H30" s="382"/>
      <c r="I30" s="383"/>
      <c r="J30" s="129"/>
      <c r="K30" s="130"/>
      <c r="L30" s="521"/>
      <c r="M30" s="522"/>
      <c r="N30" s="522"/>
      <c r="O30" s="239"/>
      <c r="P30" s="239"/>
      <c r="Q30" s="239"/>
      <c r="R30" s="523"/>
      <c r="S30" s="549"/>
      <c r="T30" s="499"/>
      <c r="U30" s="500"/>
    </row>
    <row r="31" spans="3:29" ht="60" customHeight="1">
      <c r="C31" s="408"/>
      <c r="D31" s="432" t="s">
        <v>343</v>
      </c>
      <c r="E31" s="175"/>
      <c r="F31" s="104" t="s">
        <v>223</v>
      </c>
      <c r="G31" s="382"/>
      <c r="H31" s="382"/>
      <c r="I31" s="383"/>
      <c r="J31" s="134"/>
      <c r="K31" s="157"/>
      <c r="L31" s="176" t="str">
        <f>IF(J31="","",K31*3/4)</f>
        <v/>
      </c>
      <c r="M31" s="173" t="str">
        <f>IF(J31="","",J31*100000)</f>
        <v/>
      </c>
      <c r="N31" s="172" t="str">
        <f>IF(E31="","",MIN(L31,M31))</f>
        <v/>
      </c>
      <c r="O31" s="116"/>
      <c r="P31" s="116"/>
      <c r="Q31" s="116"/>
      <c r="R31" s="524"/>
      <c r="S31" s="549"/>
      <c r="T31" s="499"/>
      <c r="U31" s="500"/>
      <c r="AC31" s="179"/>
    </row>
    <row r="32" spans="3:29" ht="60" customHeight="1">
      <c r="C32" s="408"/>
      <c r="D32" s="432"/>
      <c r="E32" s="184"/>
      <c r="F32" s="104" t="s">
        <v>223</v>
      </c>
      <c r="G32" s="382"/>
      <c r="H32" s="382"/>
      <c r="I32" s="383"/>
      <c r="J32" s="127"/>
      <c r="K32" s="157"/>
      <c r="L32" s="176" t="str">
        <f>IF(J32="","",K32*3/4)</f>
        <v/>
      </c>
      <c r="M32" s="173" t="str">
        <f>IF(J32="","",J32*100000)</f>
        <v/>
      </c>
      <c r="N32" s="172" t="str">
        <f>IF(E32="","",MIN(L32,M32))</f>
        <v/>
      </c>
      <c r="O32" s="116"/>
      <c r="P32" s="116"/>
      <c r="Q32" s="116"/>
      <c r="R32" s="525"/>
      <c r="S32" s="549"/>
      <c r="T32" s="499"/>
      <c r="U32" s="500"/>
      <c r="AC32" s="179"/>
    </row>
    <row r="33" spans="3:29" ht="60" customHeight="1">
      <c r="C33" s="408"/>
      <c r="D33" s="526" t="s">
        <v>225</v>
      </c>
      <c r="E33" s="462"/>
      <c r="F33" s="531"/>
      <c r="G33" s="532"/>
      <c r="H33" s="532"/>
      <c r="I33" s="532"/>
      <c r="J33" s="533"/>
      <c r="K33" s="260" t="str">
        <f>IF(K30="","",(K30-K31-K32))</f>
        <v/>
      </c>
      <c r="L33" s="176" t="str">
        <f>IF(K33="","",K33*3/4)</f>
        <v/>
      </c>
      <c r="M33" s="183"/>
      <c r="N33" s="172" t="str">
        <f>L33</f>
        <v/>
      </c>
      <c r="O33" s="116"/>
      <c r="P33" s="116"/>
      <c r="Q33" s="116"/>
      <c r="R33" s="530"/>
      <c r="S33" s="549"/>
      <c r="T33" s="499"/>
      <c r="U33" s="500"/>
    </row>
    <row r="34" spans="3:29" ht="18.75" customHeight="1">
      <c r="C34" s="408"/>
      <c r="D34" s="518"/>
      <c r="E34" s="496"/>
      <c r="F34" s="96" t="s">
        <v>219</v>
      </c>
      <c r="G34" s="135"/>
      <c r="H34" s="136" t="s">
        <v>220</v>
      </c>
      <c r="I34" s="132"/>
      <c r="J34" s="99"/>
      <c r="K34" s="59" t="s">
        <v>222</v>
      </c>
      <c r="L34" s="519"/>
      <c r="M34" s="520"/>
      <c r="N34" s="520"/>
      <c r="O34" s="239"/>
      <c r="P34" s="239"/>
      <c r="Q34" s="239"/>
      <c r="R34" s="523" t="str">
        <f>IF(D34="","",IF(ISNUMBER(N36),N36,0)
+IF(ISNUMBER(N37),N37,0)
+IF(ISNUMBER(N38),N38,0))</f>
        <v/>
      </c>
      <c r="S34" s="549"/>
      <c r="T34" s="499"/>
      <c r="U34" s="500"/>
    </row>
    <row r="35" spans="3:29" ht="60.75" customHeight="1">
      <c r="C35" s="408"/>
      <c r="D35" s="378"/>
      <c r="E35" s="380"/>
      <c r="F35" s="104" t="s">
        <v>223</v>
      </c>
      <c r="G35" s="382"/>
      <c r="H35" s="382"/>
      <c r="I35" s="383"/>
      <c r="J35" s="129"/>
      <c r="K35" s="130"/>
      <c r="L35" s="521"/>
      <c r="M35" s="522"/>
      <c r="N35" s="522"/>
      <c r="O35" s="239"/>
      <c r="P35" s="239"/>
      <c r="Q35" s="239"/>
      <c r="R35" s="523"/>
      <c r="S35" s="549"/>
      <c r="T35" s="499"/>
      <c r="U35" s="500"/>
    </row>
    <row r="36" spans="3:29" ht="60" customHeight="1">
      <c r="C36" s="408"/>
      <c r="D36" s="432" t="s">
        <v>343</v>
      </c>
      <c r="E36" s="175"/>
      <c r="F36" s="104" t="s">
        <v>223</v>
      </c>
      <c r="G36" s="382"/>
      <c r="H36" s="382"/>
      <c r="I36" s="383"/>
      <c r="J36" s="134"/>
      <c r="K36" s="157"/>
      <c r="L36" s="176" t="str">
        <f>IF(J36="","",K36*3/4)</f>
        <v/>
      </c>
      <c r="M36" s="173" t="str">
        <f>IF(J36="","",J36*100000)</f>
        <v/>
      </c>
      <c r="N36" s="172" t="str">
        <f>IF(E36="","",MIN(L36,M36))</f>
        <v/>
      </c>
      <c r="O36" s="116"/>
      <c r="P36" s="116"/>
      <c r="Q36" s="116"/>
      <c r="R36" s="524"/>
      <c r="S36" s="549"/>
      <c r="T36" s="499"/>
      <c r="U36" s="500"/>
      <c r="AC36" s="179"/>
    </row>
    <row r="37" spans="3:29" ht="60" customHeight="1">
      <c r="C37" s="408"/>
      <c r="D37" s="432"/>
      <c r="E37" s="184"/>
      <c r="F37" s="104" t="s">
        <v>223</v>
      </c>
      <c r="G37" s="382"/>
      <c r="H37" s="382"/>
      <c r="I37" s="383"/>
      <c r="J37" s="127"/>
      <c r="K37" s="157"/>
      <c r="L37" s="176" t="str">
        <f>IF(J37="","",K37*3/4)</f>
        <v/>
      </c>
      <c r="M37" s="173" t="str">
        <f>IF(J37="","",J37*100000)</f>
        <v/>
      </c>
      <c r="N37" s="172" t="str">
        <f>IF(E37="","",MIN(L37,M37))</f>
        <v/>
      </c>
      <c r="O37" s="116"/>
      <c r="P37" s="116"/>
      <c r="Q37" s="116"/>
      <c r="R37" s="525"/>
      <c r="S37" s="549"/>
      <c r="T37" s="499"/>
      <c r="U37" s="500"/>
      <c r="AC37" s="179"/>
    </row>
    <row r="38" spans="3:29" ht="60" customHeight="1">
      <c r="C38" s="408"/>
      <c r="D38" s="526" t="s">
        <v>225</v>
      </c>
      <c r="E38" s="462"/>
      <c r="F38" s="527"/>
      <c r="G38" s="528"/>
      <c r="H38" s="528"/>
      <c r="I38" s="528"/>
      <c r="J38" s="529"/>
      <c r="K38" s="261" t="str">
        <f>IF(K35="","",(K35-K36-K37))</f>
        <v/>
      </c>
      <c r="L38" s="233" t="str">
        <f>IF(K38="","",K38*3/4)</f>
        <v/>
      </c>
      <c r="M38" s="199"/>
      <c r="N38" s="234" t="str">
        <f>L38</f>
        <v/>
      </c>
      <c r="O38" s="116"/>
      <c r="P38" s="116"/>
      <c r="Q38" s="116"/>
      <c r="R38" s="525"/>
      <c r="S38" s="549"/>
      <c r="T38" s="545"/>
      <c r="U38" s="546"/>
    </row>
    <row r="39" spans="3:29" ht="18.75" customHeight="1">
      <c r="C39" s="364" t="str">
        <f>_xlfn.TEXTJOIN("、", TRUE,
    IF(COUNTIF(D14:D38, "*①*") &gt; 1, "移譲支援（装着）", ""),
    IF(COUNTIF(D14:D38, "*②*") &gt; 1, "移譲支援（非装着）", ""),
    IF(COUNTIF(D14:D38, "*③*") &gt; 1, "移動支援（屋外）", ""),
    IF(COUNTIF(D14:D38, "*④*") &gt; 1, "移動支援（屋内）", ""),
    IF(COUNTIF(D14:D38, "*⑤*") &gt; 1, "移動支援（装着）", ""),
    IF(COUNTIF(D14:D38, "*⑥*") &gt; 1, "排泄支援（排泄予測・検知）", ""),
    IF(COUNTIF(D14:D38, "*⑦*") &gt; 1, "排泄支援（排泄物処理）", ""),
    IF(COUNTIF(D14:D38, "*⑧*") &gt; 1, "排泄支援（動作支援）", ""),
    IF(COUNTIF(D14:D38, "*⑨*") &gt; 1, "入浴支援", ""),
    IF(COUNTIF(D14:D38, "*⑩*") &gt; 1, "見守り・コミュニケーション（見守り（施設））", ""),
    IF(COUNTIF(D14:D38, "*⑪*") &gt; 1, "見守り・コミュニケーション（見守り（在宅））", ""),
    IF(COUNTIF(D14:D38, "*⑫*") &gt; 1, "見守り・コミュニケーション（コミュニケーション）", ""),
    IF(COUNTIF(D14:D38, "*⑬*") &gt; 1, "食事・栄養管理支援", ""),
    IF(COUNTIF(D14:D38, "*⑭*") &gt; 1, "認知症生活支援・認知症ケア支援", ""),
    IF(COUNTIF(D14:D38, "*⑮*") &gt; 1, "その他都道府県が認めたもの", ""),
    IF((COUNTIF(D14:D38,"*①*")&gt;0)+(COUNTIF(D14:D38,"*②*")&gt;0) &gt; 1, "移乗支援", ""),
    IF((COUNTIF(D14:D38,"*③*")&gt;0)+(COUNTIF(D14:D38,"*④*")&gt;0)+(COUNTIF(D14:D38,"*⑤*")&gt;0) &gt; 1, "移動支援", ""),
    IF((COUNTIF(D14:D38,"*⑥*")&gt;0)+(COUNTIF(D14:D38,"*⑦*")&gt;0)+(COUNTIF(D14:D38,"*⑧*")&gt;0) &gt; 1, "排泄支援", ""),
    IF((COUNTIF(D14:D38,"*⑩*")&gt;0)+(COUNTIF(D14:D38,"*⑪*")&gt;0)+(COUNTIF(D14:D38,"*⑫*")&gt;0) &gt; 1, "見守りコミュニケーション", "")
)</f>
        <v/>
      </c>
      <c r="D39" s="365"/>
      <c r="E39" s="366"/>
      <c r="F39" s="518"/>
      <c r="G39" s="495"/>
      <c r="H39" s="495"/>
      <c r="I39" s="495"/>
      <c r="J39" s="495"/>
      <c r="K39" s="495"/>
      <c r="L39" s="495"/>
      <c r="M39" s="495"/>
      <c r="N39" s="495"/>
      <c r="O39" s="495"/>
      <c r="P39" s="495"/>
      <c r="Q39" s="495"/>
      <c r="R39" s="495"/>
      <c r="S39" s="495"/>
      <c r="T39" s="495"/>
      <c r="U39" s="496"/>
      <c r="X39" s="66"/>
    </row>
    <row r="40" spans="3:29" ht="53.25" customHeight="1">
      <c r="C40" s="367" t="s">
        <v>227</v>
      </c>
      <c r="D40" s="368"/>
      <c r="E40" s="369"/>
      <c r="F40" s="381"/>
      <c r="G40" s="382"/>
      <c r="H40" s="382"/>
      <c r="I40" s="382"/>
      <c r="J40" s="382"/>
      <c r="K40" s="382"/>
      <c r="L40" s="382"/>
      <c r="M40" s="382"/>
      <c r="N40" s="382"/>
      <c r="O40" s="382"/>
      <c r="P40" s="382"/>
      <c r="Q40" s="382"/>
      <c r="R40" s="382"/>
      <c r="S40" s="382"/>
      <c r="T40" s="382"/>
      <c r="U40" s="383"/>
      <c r="X40" s="66"/>
    </row>
    <row r="41" spans="3:29" ht="18" customHeight="1">
      <c r="C41" s="430" t="s">
        <v>228</v>
      </c>
      <c r="D41" s="539"/>
      <c r="E41" s="540"/>
      <c r="F41" s="540"/>
      <c r="G41" s="540"/>
      <c r="H41" s="540"/>
      <c r="I41" s="540"/>
      <c r="J41" s="540"/>
      <c r="K41" s="540"/>
      <c r="L41" s="540"/>
      <c r="M41" s="540"/>
      <c r="N41" s="540"/>
      <c r="O41" s="540"/>
      <c r="P41" s="540"/>
      <c r="Q41" s="540"/>
      <c r="R41" s="540"/>
      <c r="S41" s="541"/>
      <c r="T41" s="371" t="s">
        <v>222</v>
      </c>
      <c r="U41" s="372"/>
      <c r="X41" s="66" t="s">
        <v>250</v>
      </c>
    </row>
    <row r="42" spans="3:29" ht="36.75" customHeight="1">
      <c r="C42" s="547"/>
      <c r="D42" s="542"/>
      <c r="E42" s="543"/>
      <c r="F42" s="543"/>
      <c r="G42" s="543"/>
      <c r="H42" s="543"/>
      <c r="I42" s="543"/>
      <c r="J42" s="543"/>
      <c r="K42" s="543"/>
      <c r="L42" s="543"/>
      <c r="M42" s="543"/>
      <c r="N42" s="543"/>
      <c r="O42" s="543"/>
      <c r="P42" s="543"/>
      <c r="Q42" s="543"/>
      <c r="R42" s="543"/>
      <c r="S42" s="544"/>
      <c r="T42" s="376">
        <f>T13</f>
        <v>0</v>
      </c>
      <c r="U42" s="377"/>
    </row>
    <row r="43" spans="3:29" ht="24.75" customHeight="1">
      <c r="C43" s="100"/>
      <c r="D43" s="100"/>
      <c r="E43" s="100"/>
      <c r="F43" s="100"/>
      <c r="G43" s="100"/>
      <c r="H43" s="100"/>
      <c r="I43" s="100"/>
      <c r="J43" s="100"/>
      <c r="K43" s="100"/>
      <c r="L43" s="100"/>
      <c r="M43" s="100"/>
      <c r="N43" s="100"/>
      <c r="O43" s="100"/>
      <c r="P43" s="100"/>
      <c r="Q43" s="100"/>
      <c r="R43" s="100"/>
      <c r="S43" s="100"/>
      <c r="T43" s="100"/>
      <c r="U43" s="100"/>
    </row>
    <row r="44" spans="3:29">
      <c r="C44" s="46" t="s">
        <v>229</v>
      </c>
    </row>
    <row r="45" spans="3:29">
      <c r="C45" s="46" t="s">
        <v>230</v>
      </c>
    </row>
  </sheetData>
  <sheetProtection algorithmName="SHA-512" hashValue="4WrdY8QFWQO7IMXGCrXpQ/SnWJIeYckJ24+GdqWvSlsV8lfJVI4JAE9SiBkfLN0NNYEpCc4XUt03dtR6r40PVA==" saltValue="hvPiohNYdyAw+CGvxLHAnw==" spinCount="100000" sheet="1" objects="1" scenarios="1"/>
  <mergeCells count="73">
    <mergeCell ref="F1:J1"/>
    <mergeCell ref="S1:U1"/>
    <mergeCell ref="S2:U2"/>
    <mergeCell ref="S3:U3"/>
    <mergeCell ref="C7:E10"/>
    <mergeCell ref="F7:I10"/>
    <mergeCell ref="T8:U8"/>
    <mergeCell ref="T9:U9"/>
    <mergeCell ref="T10:U10"/>
    <mergeCell ref="C4:U4"/>
    <mergeCell ref="C11:E13"/>
    <mergeCell ref="S11:S38"/>
    <mergeCell ref="T11:U11"/>
    <mergeCell ref="G13:I13"/>
    <mergeCell ref="T13:U38"/>
    <mergeCell ref="C14:C38"/>
    <mergeCell ref="D14:E15"/>
    <mergeCell ref="L14:N15"/>
    <mergeCell ref="R14:R15"/>
    <mergeCell ref="G15:I15"/>
    <mergeCell ref="D16:D17"/>
    <mergeCell ref="G16:I16"/>
    <mergeCell ref="R16:R18"/>
    <mergeCell ref="G17:I17"/>
    <mergeCell ref="D18:E18"/>
    <mergeCell ref="F18:J18"/>
    <mergeCell ref="D19:E20"/>
    <mergeCell ref="L19:N20"/>
    <mergeCell ref="R19:R20"/>
    <mergeCell ref="G20:I20"/>
    <mergeCell ref="D21:D22"/>
    <mergeCell ref="G21:I21"/>
    <mergeCell ref="R21:R23"/>
    <mergeCell ref="G22:I22"/>
    <mergeCell ref="D23:E23"/>
    <mergeCell ref="F23:J23"/>
    <mergeCell ref="D24:E25"/>
    <mergeCell ref="L24:N25"/>
    <mergeCell ref="R24:R25"/>
    <mergeCell ref="G25:I25"/>
    <mergeCell ref="D26:D27"/>
    <mergeCell ref="G26:I26"/>
    <mergeCell ref="R26:R28"/>
    <mergeCell ref="G27:I27"/>
    <mergeCell ref="D28:E28"/>
    <mergeCell ref="F28:J28"/>
    <mergeCell ref="D29:E30"/>
    <mergeCell ref="L29:N30"/>
    <mergeCell ref="R29:R30"/>
    <mergeCell ref="G30:I30"/>
    <mergeCell ref="D31:D32"/>
    <mergeCell ref="G31:I31"/>
    <mergeCell ref="R31:R33"/>
    <mergeCell ref="G32:I32"/>
    <mergeCell ref="D33:E33"/>
    <mergeCell ref="F33:J33"/>
    <mergeCell ref="D34:E35"/>
    <mergeCell ref="L34:N35"/>
    <mergeCell ref="R34:R35"/>
    <mergeCell ref="G35:I35"/>
    <mergeCell ref="D36:D37"/>
    <mergeCell ref="G36:I36"/>
    <mergeCell ref="R36:R38"/>
    <mergeCell ref="G37:I37"/>
    <mergeCell ref="D38:E38"/>
    <mergeCell ref="F38:J38"/>
    <mergeCell ref="C39:E39"/>
    <mergeCell ref="F39:U40"/>
    <mergeCell ref="C40:E40"/>
    <mergeCell ref="C41:C42"/>
    <mergeCell ref="D41:S42"/>
    <mergeCell ref="T41:U41"/>
    <mergeCell ref="T42:U42"/>
  </mergeCells>
  <phoneticPr fontId="1"/>
  <conditionalFormatting sqref="R1:S1 R3:S3">
    <cfRule type="containsBlanks" dxfId="86" priority="109">
      <formula>LEN(TRIM(R1))=0</formula>
    </cfRule>
  </conditionalFormatting>
  <conditionalFormatting sqref="J15">
    <cfRule type="expression" dxfId="85" priority="107">
      <formula>AND(D14&lt;&gt;"", ISBLANK(J15))</formula>
    </cfRule>
    <cfRule type="expression" priority="108">
      <formula>ISBLANK(D14)</formula>
    </cfRule>
  </conditionalFormatting>
  <conditionalFormatting sqref="S2">
    <cfRule type="expression" dxfId="84" priority="110">
      <formula>S2=""</formula>
    </cfRule>
  </conditionalFormatting>
  <conditionalFormatting sqref="F39">
    <cfRule type="expression" dxfId="83" priority="106">
      <formula>AND(C39&lt;&gt;"",$F$39="")</formula>
    </cfRule>
  </conditionalFormatting>
  <conditionalFormatting sqref="G13:I13">
    <cfRule type="expression" dxfId="82" priority="105">
      <formula>ISBLANK($G$13)</formula>
    </cfRule>
  </conditionalFormatting>
  <conditionalFormatting sqref="L2:L3">
    <cfRule type="expression" dxfId="81" priority="111">
      <formula>ISBLANL(U2)</formula>
    </cfRule>
  </conditionalFormatting>
  <conditionalFormatting sqref="G14 G11:G12">
    <cfRule type="expression" dxfId="80" priority="112">
      <formula>AND(D11&lt;&gt;"", G11&lt;&gt;"", LEN(G11)&lt;&gt;5)</formula>
    </cfRule>
    <cfRule type="expression" dxfId="79" priority="113">
      <formula>AND(D11&lt;&gt;"", ISBLANK(G11))</formula>
    </cfRule>
    <cfRule type="expression" priority="114">
      <formula>ISBLANK(D11)</formula>
    </cfRule>
  </conditionalFormatting>
  <conditionalFormatting sqref="K15">
    <cfRule type="expression" dxfId="78" priority="115">
      <formula>AND(D14&lt;&gt;"", ISBLANK(K15))</formula>
    </cfRule>
    <cfRule type="expression" priority="116">
      <formula>ISBLANK(D14)</formula>
    </cfRule>
  </conditionalFormatting>
  <conditionalFormatting sqref="G15:I15">
    <cfRule type="expression" dxfId="77" priority="117">
      <formula>AND(D14&lt;&gt;"",G15="")</formula>
    </cfRule>
  </conditionalFormatting>
  <conditionalFormatting sqref="J16 F18">
    <cfRule type="expression" dxfId="76" priority="118">
      <formula>AND(#REF!&lt;&gt;"", ISBLANK(F16))</formula>
    </cfRule>
    <cfRule type="expression" priority="119">
      <formula>ISBLANK(#REF!)</formula>
    </cfRule>
  </conditionalFormatting>
  <conditionalFormatting sqref="K16 K18">
    <cfRule type="expression" dxfId="75" priority="120">
      <formula>AND(#REF!&lt;&gt;"", ISBLANK(K16))</formula>
    </cfRule>
    <cfRule type="expression" priority="121">
      <formula>ISBLANK(#REF!)</formula>
    </cfRule>
  </conditionalFormatting>
  <conditionalFormatting sqref="G17:I17">
    <cfRule type="expression" dxfId="74" priority="100">
      <formula>AND(#REF!&lt;&gt;"",G17="")</formula>
    </cfRule>
  </conditionalFormatting>
  <conditionalFormatting sqref="J17">
    <cfRule type="expression" dxfId="73" priority="101">
      <formula>AND(#REF!&lt;&gt;"", ISBLANK(J17))</formula>
    </cfRule>
    <cfRule type="expression" priority="102">
      <formula>ISBLANK(#REF!)</formula>
    </cfRule>
  </conditionalFormatting>
  <conditionalFormatting sqref="K17">
    <cfRule type="expression" dxfId="72" priority="103">
      <formula>AND(#REF!&lt;&gt;"", ISBLANK(K17))</formula>
    </cfRule>
    <cfRule type="expression" priority="104">
      <formula>ISBLANK(#REF!)</formula>
    </cfRule>
  </conditionalFormatting>
  <conditionalFormatting sqref="J13">
    <cfRule type="expression" dxfId="71" priority="99">
      <formula>ISBLANK($J$13)</formula>
    </cfRule>
  </conditionalFormatting>
  <conditionalFormatting sqref="K13">
    <cfRule type="expression" dxfId="70" priority="98">
      <formula>ISBLANK($K$13)</formula>
    </cfRule>
  </conditionalFormatting>
  <conditionalFormatting sqref="G11:G12">
    <cfRule type="expression" dxfId="69" priority="95">
      <formula>"and($G$11&lt;&gt;"""",len($G$11)&lt;&gt;5)"</formula>
    </cfRule>
    <cfRule type="expression" dxfId="68" priority="97">
      <formula>ISBLANK($G$11)</formula>
    </cfRule>
  </conditionalFormatting>
  <conditionalFormatting sqref="I11:I12">
    <cfRule type="expression" dxfId="67" priority="96">
      <formula>ISBLANK($I$11)</formula>
    </cfRule>
  </conditionalFormatting>
  <conditionalFormatting sqref="D14:E15">
    <cfRule type="expression" dxfId="66" priority="94">
      <formula>ISBLANK(D14)</formula>
    </cfRule>
  </conditionalFormatting>
  <conditionalFormatting sqref="I14">
    <cfRule type="expression" dxfId="65" priority="92">
      <formula>AND(D14&lt;&gt;"",ISBLANK(I14))</formula>
    </cfRule>
    <cfRule type="expression" dxfId="64" priority="93">
      <formula>AND(D14&lt;&gt;"", LEN(I14)&lt;&gt;6)</formula>
    </cfRule>
  </conditionalFormatting>
  <conditionalFormatting sqref="G16:I16">
    <cfRule type="expression" dxfId="63" priority="91">
      <formula>AND(E16&lt;&gt;"",G16="")</formula>
    </cfRule>
  </conditionalFormatting>
  <conditionalFormatting sqref="J16">
    <cfRule type="expression" dxfId="62" priority="90">
      <formula>AND(E16&lt;&gt;"",J16="")</formula>
    </cfRule>
  </conditionalFormatting>
  <conditionalFormatting sqref="K16">
    <cfRule type="expression" dxfId="61" priority="89">
      <formula>AND(E16&lt;&gt;0,K16="")</formula>
    </cfRule>
  </conditionalFormatting>
  <conditionalFormatting sqref="J20">
    <cfRule type="expression" dxfId="60" priority="77">
      <formula>AND(D19&lt;&gt;"", ISBLANK(J20))</formula>
    </cfRule>
    <cfRule type="expression" priority="78">
      <formula>ISBLANK(D19)</formula>
    </cfRule>
  </conditionalFormatting>
  <conditionalFormatting sqref="G19">
    <cfRule type="expression" dxfId="59" priority="79">
      <formula>AND(D19&lt;&gt;"", G19&lt;&gt;"", LEN(G19)&lt;&gt;5)</formula>
    </cfRule>
    <cfRule type="expression" dxfId="58" priority="80">
      <formula>AND(D19&lt;&gt;"", ISBLANK(G19))</formula>
    </cfRule>
    <cfRule type="expression" priority="81">
      <formula>ISBLANK(D19)</formula>
    </cfRule>
  </conditionalFormatting>
  <conditionalFormatting sqref="K20">
    <cfRule type="expression" dxfId="57" priority="82">
      <formula>AND(D19&lt;&gt;"", ISBLANK(K20))</formula>
    </cfRule>
    <cfRule type="expression" priority="83">
      <formula>ISBLANK(D19)</formula>
    </cfRule>
  </conditionalFormatting>
  <conditionalFormatting sqref="G20:I20">
    <cfRule type="expression" dxfId="56" priority="84">
      <formula>AND(D19&lt;&gt;"",G20="")</formula>
    </cfRule>
  </conditionalFormatting>
  <conditionalFormatting sqref="J21 F23">
    <cfRule type="expression" dxfId="55" priority="85">
      <formula>AND(#REF!&lt;&gt;"", ISBLANK(F21))</formula>
    </cfRule>
    <cfRule type="expression" priority="86">
      <formula>ISBLANK(#REF!)</formula>
    </cfRule>
  </conditionalFormatting>
  <conditionalFormatting sqref="K21 K23">
    <cfRule type="expression" dxfId="54" priority="87">
      <formula>AND(#REF!&lt;&gt;"", ISBLANK(K21))</formula>
    </cfRule>
    <cfRule type="expression" priority="88">
      <formula>ISBLANK(#REF!)</formula>
    </cfRule>
  </conditionalFormatting>
  <conditionalFormatting sqref="G22:I22">
    <cfRule type="expression" dxfId="53" priority="72">
      <formula>AND(#REF!&lt;&gt;"",G22="")</formula>
    </cfRule>
  </conditionalFormatting>
  <conditionalFormatting sqref="J22">
    <cfRule type="expression" dxfId="52" priority="73">
      <formula>AND(#REF!&lt;&gt;"", ISBLANK(J22))</formula>
    </cfRule>
    <cfRule type="expression" priority="74">
      <formula>ISBLANK(#REF!)</formula>
    </cfRule>
  </conditionalFormatting>
  <conditionalFormatting sqref="K22">
    <cfRule type="expression" dxfId="51" priority="75">
      <formula>AND(#REF!&lt;&gt;"", ISBLANK(K22))</formula>
    </cfRule>
    <cfRule type="expression" priority="76">
      <formula>ISBLANK(#REF!)</formula>
    </cfRule>
  </conditionalFormatting>
  <conditionalFormatting sqref="I19">
    <cfRule type="expression" dxfId="50" priority="70">
      <formula>AND(D19&lt;&gt;"",ISBLANK(I19))</formula>
    </cfRule>
    <cfRule type="expression" dxfId="49" priority="71">
      <formula>AND(D19&lt;&gt;"", LEN(I19)&lt;&gt;6)</formula>
    </cfRule>
  </conditionalFormatting>
  <conditionalFormatting sqref="G21:I21">
    <cfRule type="expression" dxfId="48" priority="69">
      <formula>AND(E21&lt;&gt;"",G21="")</formula>
    </cfRule>
  </conditionalFormatting>
  <conditionalFormatting sqref="J21">
    <cfRule type="expression" dxfId="47" priority="68">
      <formula>AND(E21&lt;&gt;"",J21="")</formula>
    </cfRule>
  </conditionalFormatting>
  <conditionalFormatting sqref="K21">
    <cfRule type="expression" dxfId="46" priority="67">
      <formula>AND(E21&lt;&gt;0,K21="")</formula>
    </cfRule>
  </conditionalFormatting>
  <conditionalFormatting sqref="J25">
    <cfRule type="expression" dxfId="45" priority="55">
      <formula>AND(D24&lt;&gt;"", ISBLANK(J25))</formula>
    </cfRule>
    <cfRule type="expression" priority="56">
      <formula>ISBLANK(D24)</formula>
    </cfRule>
  </conditionalFormatting>
  <conditionalFormatting sqref="G24">
    <cfRule type="expression" dxfId="44" priority="57">
      <formula>AND(D24&lt;&gt;"", G24&lt;&gt;"", LEN(G24)&lt;&gt;5)</formula>
    </cfRule>
    <cfRule type="expression" dxfId="43" priority="58">
      <formula>AND(D24&lt;&gt;"", ISBLANK(G24))</formula>
    </cfRule>
    <cfRule type="expression" priority="59">
      <formula>ISBLANK(D24)</formula>
    </cfRule>
  </conditionalFormatting>
  <conditionalFormatting sqref="K25">
    <cfRule type="expression" dxfId="42" priority="60">
      <formula>AND(D24&lt;&gt;"", ISBLANK(K25))</formula>
    </cfRule>
    <cfRule type="expression" priority="61">
      <formula>ISBLANK(D24)</formula>
    </cfRule>
  </conditionalFormatting>
  <conditionalFormatting sqref="G25:I25">
    <cfRule type="expression" dxfId="41" priority="62">
      <formula>AND(D24&lt;&gt;"",G25="")</formula>
    </cfRule>
  </conditionalFormatting>
  <conditionalFormatting sqref="J26 F28">
    <cfRule type="expression" dxfId="40" priority="63">
      <formula>AND(#REF!&lt;&gt;"", ISBLANK(F26))</formula>
    </cfRule>
    <cfRule type="expression" priority="64">
      <formula>ISBLANK(#REF!)</formula>
    </cfRule>
  </conditionalFormatting>
  <conditionalFormatting sqref="K26 K28">
    <cfRule type="expression" dxfId="39" priority="65">
      <formula>AND(#REF!&lt;&gt;"", ISBLANK(K26))</formula>
    </cfRule>
    <cfRule type="expression" priority="66">
      <formula>ISBLANK(#REF!)</formula>
    </cfRule>
  </conditionalFormatting>
  <conditionalFormatting sqref="G27:I27">
    <cfRule type="expression" dxfId="38" priority="50">
      <formula>AND(#REF!&lt;&gt;"",G27="")</formula>
    </cfRule>
  </conditionalFormatting>
  <conditionalFormatting sqref="J27">
    <cfRule type="expression" dxfId="37" priority="51">
      <formula>AND(#REF!&lt;&gt;"", ISBLANK(J27))</formula>
    </cfRule>
    <cfRule type="expression" priority="52">
      <formula>ISBLANK(#REF!)</formula>
    </cfRule>
  </conditionalFormatting>
  <conditionalFormatting sqref="K27">
    <cfRule type="expression" dxfId="36" priority="53">
      <formula>AND(#REF!&lt;&gt;"", ISBLANK(K27))</formula>
    </cfRule>
    <cfRule type="expression" priority="54">
      <formula>ISBLANK(#REF!)</formula>
    </cfRule>
  </conditionalFormatting>
  <conditionalFormatting sqref="I24">
    <cfRule type="expression" dxfId="35" priority="48">
      <formula>AND(D24&lt;&gt;"",ISBLANK(I24))</formula>
    </cfRule>
    <cfRule type="expression" dxfId="34" priority="49">
      <formula>AND(D24&lt;&gt;"", LEN(I24)&lt;&gt;6)</formula>
    </cfRule>
  </conditionalFormatting>
  <conditionalFormatting sqref="G26:I26">
    <cfRule type="expression" dxfId="33" priority="47">
      <formula>AND(E26&lt;&gt;"",G26="")</formula>
    </cfRule>
  </conditionalFormatting>
  <conditionalFormatting sqref="J26">
    <cfRule type="expression" dxfId="32" priority="46">
      <formula>AND(E26&lt;&gt;"",J26="")</formula>
    </cfRule>
  </conditionalFormatting>
  <conditionalFormatting sqref="K26">
    <cfRule type="expression" dxfId="31" priority="45">
      <formula>AND(E26&lt;&gt;0,K26="")</formula>
    </cfRule>
  </conditionalFormatting>
  <conditionalFormatting sqref="J30">
    <cfRule type="expression" dxfId="30" priority="33">
      <formula>AND(D29&lt;&gt;"", ISBLANK(J30))</formula>
    </cfRule>
    <cfRule type="expression" priority="34">
      <formula>ISBLANK(D29)</formula>
    </cfRule>
  </conditionalFormatting>
  <conditionalFormatting sqref="G29">
    <cfRule type="expression" dxfId="29" priority="35">
      <formula>AND(D29&lt;&gt;"", G29&lt;&gt;"", LEN(G29)&lt;&gt;5)</formula>
    </cfRule>
    <cfRule type="expression" dxfId="28" priority="36">
      <formula>AND(D29&lt;&gt;"", ISBLANK(G29))</formula>
    </cfRule>
    <cfRule type="expression" priority="37">
      <formula>ISBLANK(D29)</formula>
    </cfRule>
  </conditionalFormatting>
  <conditionalFormatting sqref="K30">
    <cfRule type="expression" dxfId="27" priority="38">
      <formula>AND(D29&lt;&gt;"", ISBLANK(K30))</formula>
    </cfRule>
    <cfRule type="expression" priority="39">
      <formula>ISBLANK(D29)</formula>
    </cfRule>
  </conditionalFormatting>
  <conditionalFormatting sqref="G30:I30">
    <cfRule type="expression" dxfId="26" priority="40">
      <formula>AND(D29&lt;&gt;"",G30="")</formula>
    </cfRule>
  </conditionalFormatting>
  <conditionalFormatting sqref="J31 F33">
    <cfRule type="expression" dxfId="25" priority="41">
      <formula>AND(#REF!&lt;&gt;"", ISBLANK(F31))</formula>
    </cfRule>
    <cfRule type="expression" priority="42">
      <formula>ISBLANK(#REF!)</formula>
    </cfRule>
  </conditionalFormatting>
  <conditionalFormatting sqref="K31 K33">
    <cfRule type="expression" dxfId="24" priority="43">
      <formula>AND(#REF!&lt;&gt;"", ISBLANK(K31))</formula>
    </cfRule>
    <cfRule type="expression" priority="44">
      <formula>ISBLANK(#REF!)</formula>
    </cfRule>
  </conditionalFormatting>
  <conditionalFormatting sqref="G32:I32">
    <cfRule type="expression" dxfId="23" priority="28">
      <formula>AND(#REF!&lt;&gt;"",G32="")</formula>
    </cfRule>
  </conditionalFormatting>
  <conditionalFormatting sqref="J32">
    <cfRule type="expression" dxfId="22" priority="29">
      <formula>AND(#REF!&lt;&gt;"", ISBLANK(J32))</formula>
    </cfRule>
    <cfRule type="expression" priority="30">
      <formula>ISBLANK(#REF!)</formula>
    </cfRule>
  </conditionalFormatting>
  <conditionalFormatting sqref="K32">
    <cfRule type="expression" dxfId="21" priority="31">
      <formula>AND(#REF!&lt;&gt;"", ISBLANK(K32))</formula>
    </cfRule>
    <cfRule type="expression" priority="32">
      <formula>ISBLANK(#REF!)</formula>
    </cfRule>
  </conditionalFormatting>
  <conditionalFormatting sqref="I29">
    <cfRule type="expression" dxfId="20" priority="26">
      <formula>AND(D29&lt;&gt;"",ISBLANK(I29))</formula>
    </cfRule>
    <cfRule type="expression" dxfId="19" priority="27">
      <formula>AND(D29&lt;&gt;"", LEN(I29)&lt;&gt;6)</formula>
    </cfRule>
  </conditionalFormatting>
  <conditionalFormatting sqref="G31:I31">
    <cfRule type="expression" dxfId="18" priority="25">
      <formula>AND(E31&lt;&gt;"",G31="")</formula>
    </cfRule>
  </conditionalFormatting>
  <conditionalFormatting sqref="J31">
    <cfRule type="expression" dxfId="17" priority="24">
      <formula>AND(E31&lt;&gt;"",J31="")</formula>
    </cfRule>
  </conditionalFormatting>
  <conditionalFormatting sqref="K31">
    <cfRule type="expression" dxfId="16" priority="23">
      <formula>AND(E31&lt;&gt;0,K31="")</formula>
    </cfRule>
  </conditionalFormatting>
  <conditionalFormatting sqref="J35">
    <cfRule type="expression" dxfId="15" priority="11">
      <formula>AND(D34&lt;&gt;"", ISBLANK(J35))</formula>
    </cfRule>
    <cfRule type="expression" priority="12">
      <formula>ISBLANK(D34)</formula>
    </cfRule>
  </conditionalFormatting>
  <conditionalFormatting sqref="G34">
    <cfRule type="expression" dxfId="14" priority="13">
      <formula>AND(D34&lt;&gt;"", G34&lt;&gt;"", LEN(G34)&lt;&gt;5)</formula>
    </cfRule>
    <cfRule type="expression" dxfId="13" priority="14">
      <formula>AND(D34&lt;&gt;"", ISBLANK(G34))</formula>
    </cfRule>
    <cfRule type="expression" priority="15">
      <formula>ISBLANK(D34)</formula>
    </cfRule>
  </conditionalFormatting>
  <conditionalFormatting sqref="K35">
    <cfRule type="expression" dxfId="12" priority="16">
      <formula>AND(D34&lt;&gt;"", ISBLANK(K35))</formula>
    </cfRule>
    <cfRule type="expression" priority="17">
      <formula>ISBLANK(D34)</formula>
    </cfRule>
  </conditionalFormatting>
  <conditionalFormatting sqref="G35:I35">
    <cfRule type="expression" dxfId="11" priority="18">
      <formula>AND(D34&lt;&gt;"",G35="")</formula>
    </cfRule>
  </conditionalFormatting>
  <conditionalFormatting sqref="J36 F38">
    <cfRule type="expression" dxfId="10" priority="19">
      <formula>AND(#REF!&lt;&gt;"", ISBLANK(F36))</formula>
    </cfRule>
    <cfRule type="expression" priority="20">
      <formula>ISBLANK(#REF!)</formula>
    </cfRule>
  </conditionalFormatting>
  <conditionalFormatting sqref="K36 K38">
    <cfRule type="expression" dxfId="9" priority="21">
      <formula>AND(#REF!&lt;&gt;"", ISBLANK(K36))</formula>
    </cfRule>
    <cfRule type="expression" priority="22">
      <formula>ISBLANK(#REF!)</formula>
    </cfRule>
  </conditionalFormatting>
  <conditionalFormatting sqref="G37:I37">
    <cfRule type="expression" dxfId="8" priority="6">
      <formula>AND(#REF!&lt;&gt;"",G37="")</formula>
    </cfRule>
  </conditionalFormatting>
  <conditionalFormatting sqref="J37">
    <cfRule type="expression" dxfId="7" priority="7">
      <formula>AND(#REF!&lt;&gt;"", ISBLANK(J37))</formula>
    </cfRule>
    <cfRule type="expression" priority="8">
      <formula>ISBLANK(#REF!)</formula>
    </cfRule>
  </conditionalFormatting>
  <conditionalFormatting sqref="K37">
    <cfRule type="expression" dxfId="6" priority="9">
      <formula>AND(#REF!&lt;&gt;"", ISBLANK(K37))</formula>
    </cfRule>
    <cfRule type="expression" priority="10">
      <formula>ISBLANK(#REF!)</formula>
    </cfRule>
  </conditionalFormatting>
  <conditionalFormatting sqref="I34">
    <cfRule type="expression" dxfId="5" priority="4">
      <formula>AND(D34&lt;&gt;"",ISBLANK(I34))</formula>
    </cfRule>
    <cfRule type="expression" dxfId="4" priority="5">
      <formula>AND(D34&lt;&gt;"", LEN(I34)&lt;&gt;6)</formula>
    </cfRule>
  </conditionalFormatting>
  <conditionalFormatting sqref="G36:I36">
    <cfRule type="expression" dxfId="3" priority="3">
      <formula>AND(E36&lt;&gt;"",G36="")</formula>
    </cfRule>
  </conditionalFormatting>
  <conditionalFormatting sqref="J36">
    <cfRule type="expression" dxfId="2" priority="2">
      <formula>AND(E36&lt;&gt;"",J36="")</formula>
    </cfRule>
  </conditionalFormatting>
  <conditionalFormatting sqref="K36">
    <cfRule type="expression" dxfId="1" priority="1">
      <formula>AND(E36&lt;&gt;0,K36="")</formula>
    </cfRule>
  </conditionalFormatting>
  <conditionalFormatting sqref="R3:S3">
    <cfRule type="expression" dxfId="0" priority="122">
      <formula>AND($S$3&lt;&gt;"",LEN($S$3)&lt;&gt;10)</formula>
    </cfRule>
  </conditionalFormatting>
  <dataValidations count="4">
    <dataValidation type="list" allowBlank="1" showInputMessage="1" showErrorMessage="1" sqref="L3" xr:uid="{61003772-E971-4513-AB6E-94A0BDC48969}">
      <formula1>#REF!</formula1>
    </dataValidation>
    <dataValidation type="list" allowBlank="1" showInputMessage="1" showErrorMessage="1" sqref="E16:E17 E31:E32 E21:E22 E26:E27 E36:E37" xr:uid="{983BBCD2-D004-49DF-844E-8CA1E3A964FD}">
      <formula1>"パソコン,タブレット"</formula1>
    </dataValidation>
    <dataValidation type="list" allowBlank="1" showInputMessage="1" showErrorMessage="1" sqref="D14 D29 D19 D24 D34" xr:uid="{409AEDCF-63D1-4D28-8571-2F30CB8236BC}">
      <formula1>"①移乗支援（装着）,②移乗支援（非装着）,③移動支援（屋外）,④移動支援（屋内）,⑤移動支援（装着）,⑥排泄支援（排泄予測・検知）,⑦排泄支援（排泄物処理）,⑧排泄支援（動作支援）,⑨入浴支援,⑩見守り・コミュニケーション（見守り（施設））,⑪見守り・コミュニケーション（見守り（在宅））,⑫見守り・コミュニケーション（コミュニケーション）,⑬食事・栄養管理支援,⑭認知症生活支援・認知症ケア支援,⑮その他都道府県が認めたもの"</formula1>
    </dataValidation>
    <dataValidation imeMode="disabled" allowBlank="1" showInputMessage="1" showErrorMessage="1" sqref="K30:K33 K13 K15:K18 K25:K28 K20:K23 K35:K38" xr:uid="{D7E877F3-B1DE-42B0-A829-F54637AF3C33}"/>
  </dataValidations>
  <pageMargins left="0.70866141732283472" right="0.70866141732283472" top="0.74803149606299213" bottom="0.74803149606299213" header="0.31496062992125984" footer="0.31496062992125984"/>
  <pageSetup paperSize="8" scale="56"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A0145CD-DA7B-4147-A7D0-235CE775B6EB}">
          <x14:formula1>
            <xm:f>ここは触らない!$C$2:$C$67</xm:f>
          </x14:formula1>
          <xm:sqref>S2:U2</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B0EA1-9682-49D3-8531-987EAE43D3F1}">
  <sheetPr codeName="Sheet19">
    <tabColor rgb="FFFFFF00"/>
    <pageSetUpPr fitToPage="1"/>
  </sheetPr>
  <dimension ref="A1:X77"/>
  <sheetViews>
    <sheetView view="pageBreakPreview" zoomScaleNormal="100" zoomScaleSheetLayoutView="100" workbookViewId="0">
      <selection activeCell="A16" sqref="A16:X16"/>
    </sheetView>
  </sheetViews>
  <sheetFormatPr defaultRowHeight="18"/>
  <cols>
    <col min="1" max="24" width="4.58203125" customWidth="1"/>
  </cols>
  <sheetData>
    <row r="1" spans="1:24" ht="22.5">
      <c r="A1" s="304" t="s">
        <v>382</v>
      </c>
      <c r="B1" s="305"/>
      <c r="C1" s="305"/>
      <c r="D1" s="305"/>
      <c r="E1" s="305"/>
      <c r="F1" s="305"/>
      <c r="G1" s="305"/>
      <c r="H1" s="305"/>
      <c r="I1" s="305"/>
      <c r="J1" s="305"/>
      <c r="K1" s="305"/>
      <c r="L1" s="305"/>
      <c r="M1" s="305"/>
      <c r="N1" s="305"/>
      <c r="O1" s="305"/>
      <c r="P1" s="305"/>
      <c r="Q1" s="305"/>
      <c r="R1" s="305"/>
      <c r="S1" s="305"/>
      <c r="T1" s="305"/>
      <c r="U1" s="305"/>
      <c r="V1" s="305"/>
      <c r="W1" s="305"/>
      <c r="X1" s="305"/>
    </row>
    <row r="2" spans="1:24">
      <c r="A2" s="200"/>
      <c r="B2" s="200"/>
      <c r="C2" s="200"/>
      <c r="D2" s="200"/>
      <c r="E2" s="200"/>
      <c r="F2" s="200"/>
      <c r="G2" s="200"/>
      <c r="H2" s="200"/>
      <c r="I2" s="200"/>
      <c r="J2" s="200"/>
      <c r="K2" s="200"/>
      <c r="L2" s="200"/>
      <c r="M2" s="200"/>
      <c r="N2" s="200"/>
      <c r="O2" s="200"/>
      <c r="P2" s="200"/>
      <c r="Q2" s="200" t="s">
        <v>49</v>
      </c>
      <c r="R2" s="200"/>
      <c r="S2" s="200"/>
      <c r="T2" s="200"/>
      <c r="U2" s="200"/>
      <c r="V2" s="200"/>
      <c r="W2" s="201"/>
      <c r="X2" s="201"/>
    </row>
    <row r="3" spans="1:24">
      <c r="A3" s="299" t="s">
        <v>383</v>
      </c>
      <c r="B3" s="299"/>
      <c r="C3" s="299"/>
      <c r="D3" s="299"/>
      <c r="E3" s="299"/>
      <c r="F3" s="299"/>
      <c r="G3" s="299"/>
      <c r="H3" s="299"/>
      <c r="I3" s="299"/>
      <c r="J3" s="299"/>
      <c r="K3" s="299"/>
      <c r="L3" s="299"/>
      <c r="M3" s="299"/>
      <c r="N3" s="299"/>
      <c r="O3" s="299"/>
      <c r="P3" s="299"/>
      <c r="Q3" s="299"/>
      <c r="R3" s="299"/>
      <c r="S3" s="299"/>
      <c r="T3" s="299"/>
      <c r="U3" s="299"/>
      <c r="V3" s="299"/>
      <c r="W3" s="299"/>
      <c r="X3" s="299"/>
    </row>
    <row r="4" spans="1:24">
      <c r="A4" s="200"/>
      <c r="B4" s="200"/>
      <c r="C4" s="200"/>
      <c r="D4" s="200"/>
      <c r="E4" s="200"/>
      <c r="F4" s="200"/>
      <c r="G4" s="200"/>
      <c r="H4" s="200"/>
      <c r="I4" s="200"/>
      <c r="J4" s="200"/>
      <c r="K4" s="200"/>
      <c r="L4" s="200"/>
      <c r="M4" s="200"/>
      <c r="N4" s="200"/>
      <c r="O4" s="200"/>
      <c r="P4" s="200"/>
      <c r="Q4" s="200"/>
      <c r="R4" s="200"/>
      <c r="S4" s="200"/>
      <c r="T4" s="200"/>
      <c r="U4" s="200"/>
      <c r="V4" s="200"/>
      <c r="W4" s="201"/>
      <c r="X4" s="201"/>
    </row>
    <row r="5" spans="1:24" ht="24" customHeight="1">
      <c r="A5" s="200"/>
      <c r="B5" s="200"/>
      <c r="C5" s="200"/>
      <c r="D5" s="200"/>
      <c r="E5" s="200"/>
      <c r="F5" s="200"/>
      <c r="G5" s="200"/>
      <c r="H5" s="200"/>
      <c r="I5" s="200"/>
      <c r="J5" s="200"/>
      <c r="K5" s="200"/>
      <c r="L5" s="200"/>
      <c r="M5" s="200"/>
      <c r="N5" s="200"/>
      <c r="O5" s="200"/>
      <c r="P5" s="200"/>
      <c r="Q5" s="200"/>
      <c r="R5" s="202"/>
      <c r="S5" s="202"/>
      <c r="T5" s="307" t="str">
        <f>IF('経費所要額調書（合計）'!D10="","",'経費所要額調書（合計）'!D10)</f>
        <v/>
      </c>
      <c r="U5" s="555"/>
      <c r="V5" s="555"/>
      <c r="W5" s="555"/>
      <c r="X5" s="555"/>
    </row>
    <row r="6" spans="1:24">
      <c r="A6" s="200"/>
      <c r="B6" s="200"/>
      <c r="C6" s="200"/>
      <c r="D6" s="200"/>
      <c r="E6" s="200"/>
      <c r="F6" s="200"/>
      <c r="G6" s="200"/>
      <c r="H6" s="200"/>
      <c r="I6" s="200"/>
      <c r="J6" s="200"/>
      <c r="K6" s="200"/>
      <c r="L6" s="200"/>
      <c r="M6" s="200"/>
      <c r="N6" s="200"/>
      <c r="O6" s="200"/>
      <c r="P6" s="200"/>
      <c r="Q6" s="200"/>
      <c r="R6" s="200"/>
      <c r="S6" s="200"/>
      <c r="T6" s="200"/>
      <c r="U6" s="200"/>
      <c r="V6" s="200"/>
      <c r="W6" s="200"/>
      <c r="X6" s="200"/>
    </row>
    <row r="7" spans="1:24">
      <c r="A7" s="200"/>
      <c r="B7" s="200" t="s">
        <v>50</v>
      </c>
      <c r="C7" s="200"/>
      <c r="D7" s="200"/>
      <c r="E7" s="200"/>
      <c r="F7" s="200"/>
      <c r="G7" s="200"/>
      <c r="H7" s="200"/>
      <c r="I7" s="200"/>
      <c r="J7" s="200"/>
      <c r="K7" s="200"/>
      <c r="L7" s="200"/>
      <c r="M7" s="200"/>
      <c r="N7" s="200"/>
      <c r="O7" s="200"/>
      <c r="P7" s="200"/>
      <c r="Q7" s="200"/>
      <c r="R7" s="200"/>
      <c r="S7" s="200"/>
      <c r="T7" s="200"/>
      <c r="U7" s="200"/>
      <c r="V7" s="200"/>
      <c r="W7" s="200"/>
      <c r="X7" s="200"/>
    </row>
    <row r="8" spans="1:24">
      <c r="A8" s="200"/>
      <c r="B8" s="200"/>
      <c r="C8" s="200"/>
      <c r="D8" s="200"/>
      <c r="E8" s="200"/>
      <c r="F8" s="200"/>
      <c r="G8" s="200"/>
      <c r="H8" s="200"/>
      <c r="I8" s="200"/>
      <c r="J8" s="200"/>
      <c r="K8" s="200"/>
      <c r="L8" s="200"/>
      <c r="M8" s="200"/>
      <c r="N8" s="200"/>
      <c r="O8" s="200"/>
      <c r="P8" s="200"/>
      <c r="Q8" s="200"/>
      <c r="R8" s="200"/>
      <c r="S8" s="200"/>
      <c r="T8" s="200"/>
      <c r="U8" s="200"/>
      <c r="V8" s="200"/>
      <c r="W8" s="200"/>
      <c r="X8" s="200"/>
    </row>
    <row r="9" spans="1:24">
      <c r="A9" s="200"/>
      <c r="B9" s="200"/>
      <c r="C9" s="200"/>
      <c r="D9" s="200"/>
      <c r="E9" s="200"/>
      <c r="F9" s="200"/>
      <c r="G9" s="200"/>
      <c r="H9" s="200"/>
      <c r="I9" s="200"/>
      <c r="J9" s="200"/>
      <c r="K9" s="200"/>
      <c r="L9" s="200"/>
      <c r="M9" s="200"/>
      <c r="N9" s="200"/>
      <c r="O9" s="200"/>
      <c r="P9" s="200"/>
      <c r="Q9" s="200"/>
      <c r="R9" s="200"/>
      <c r="S9" s="200"/>
      <c r="T9" s="200"/>
      <c r="U9" s="200"/>
      <c r="V9" s="200"/>
      <c r="W9" s="200"/>
      <c r="X9" s="200"/>
    </row>
    <row r="10" spans="1:24" ht="24" customHeight="1">
      <c r="A10" s="200"/>
      <c r="B10" s="200"/>
      <c r="C10" s="200"/>
      <c r="D10" s="200"/>
      <c r="E10" s="200"/>
      <c r="F10" s="200"/>
      <c r="G10" s="200"/>
      <c r="H10" s="200"/>
      <c r="I10" s="200"/>
      <c r="J10" s="200"/>
      <c r="K10" s="200"/>
      <c r="L10" s="200"/>
      <c r="M10" s="200"/>
      <c r="N10" s="299" t="s">
        <v>51</v>
      </c>
      <c r="O10" s="299"/>
      <c r="P10" s="299"/>
      <c r="Q10" s="306" t="str">
        <f>IF('経費所要額調書（合計）'!B8="","",'経費所要額調書（合計）'!B8)</f>
        <v/>
      </c>
      <c r="R10" s="306"/>
      <c r="S10" s="306"/>
      <c r="T10" s="306"/>
      <c r="U10" s="306"/>
      <c r="V10" s="306"/>
      <c r="W10" s="306"/>
      <c r="X10" s="306"/>
    </row>
    <row r="11" spans="1:24" ht="24" customHeight="1">
      <c r="A11" s="200"/>
      <c r="B11" s="200"/>
      <c r="C11" s="200"/>
      <c r="D11" s="200"/>
      <c r="E11" s="200"/>
      <c r="F11" s="200"/>
      <c r="G11" s="200"/>
      <c r="H11" s="200"/>
      <c r="I11" s="200"/>
      <c r="J11" s="200"/>
      <c r="K11" s="200"/>
      <c r="L11" s="200"/>
      <c r="M11" s="200"/>
      <c r="N11" s="299" t="s">
        <v>52</v>
      </c>
      <c r="O11" s="299"/>
      <c r="P11" s="299"/>
      <c r="Q11" s="297" t="str">
        <f>IF('経費所要額調書（合計）'!B5="","",'経費所要額調書（合計）'!B5)</f>
        <v/>
      </c>
      <c r="R11" s="297"/>
      <c r="S11" s="297"/>
      <c r="T11" s="297"/>
      <c r="U11" s="297"/>
      <c r="V11" s="297"/>
      <c r="W11" s="297"/>
      <c r="X11" s="297"/>
    </row>
    <row r="12" spans="1:24" ht="48" customHeight="1">
      <c r="A12" s="200"/>
      <c r="B12" s="200"/>
      <c r="C12" s="200"/>
      <c r="D12" s="200"/>
      <c r="E12" s="200"/>
      <c r="F12" s="200"/>
      <c r="G12" s="200"/>
      <c r="H12" s="200"/>
      <c r="I12" s="200"/>
      <c r="J12" s="200"/>
      <c r="K12" s="200"/>
      <c r="L12" s="203"/>
      <c r="M12" s="200"/>
      <c r="N12" s="303" t="s">
        <v>345</v>
      </c>
      <c r="O12" s="303"/>
      <c r="P12" s="303"/>
      <c r="Q12" s="297" t="str">
        <f>IF('経費所要額調書（合計）'!D5="","",'経費所要額調書（合計）'!D5)</f>
        <v/>
      </c>
      <c r="R12" s="298"/>
      <c r="S12" s="298"/>
      <c r="T12" s="298"/>
      <c r="U12" s="298"/>
      <c r="V12" s="298"/>
      <c r="W12" s="298"/>
      <c r="X12" s="298"/>
    </row>
    <row r="13" spans="1:24" ht="22.5">
      <c r="A13" s="200"/>
      <c r="B13" s="200"/>
      <c r="C13" s="200"/>
      <c r="D13" s="200"/>
      <c r="E13" s="200"/>
      <c r="F13" s="200"/>
      <c r="G13" s="200"/>
      <c r="H13" s="200"/>
      <c r="I13" s="200"/>
      <c r="J13" s="200"/>
      <c r="K13" s="200"/>
      <c r="L13" s="203"/>
      <c r="M13" s="200"/>
      <c r="N13" s="200"/>
      <c r="O13" s="203"/>
      <c r="P13" s="204"/>
      <c r="Q13" s="205"/>
      <c r="R13" s="206"/>
      <c r="S13" s="206"/>
      <c r="T13" s="206"/>
      <c r="U13" s="206"/>
      <c r="V13" s="206"/>
      <c r="W13" s="206"/>
      <c r="X13" s="206"/>
    </row>
    <row r="14" spans="1:24" ht="22.5">
      <c r="A14" s="200"/>
      <c r="B14" s="200"/>
      <c r="C14" s="200"/>
      <c r="D14" s="200"/>
      <c r="E14" s="200"/>
      <c r="F14" s="200"/>
      <c r="G14" s="200"/>
      <c r="H14" s="200"/>
      <c r="I14" s="200"/>
      <c r="J14" s="200"/>
      <c r="K14" s="200"/>
      <c r="L14" s="203"/>
      <c r="M14" s="200"/>
      <c r="N14" s="200"/>
      <c r="O14" s="203"/>
      <c r="P14" s="204"/>
      <c r="Q14" s="205"/>
      <c r="R14" s="206"/>
      <c r="S14" s="206"/>
      <c r="T14" s="206"/>
      <c r="U14" s="206"/>
      <c r="V14" s="206"/>
      <c r="W14" s="206"/>
      <c r="X14" s="206"/>
    </row>
    <row r="15" spans="1:24">
      <c r="A15" s="207"/>
      <c r="B15" s="207"/>
      <c r="C15" s="207"/>
      <c r="D15" s="207"/>
      <c r="E15" s="207"/>
      <c r="F15" s="207"/>
      <c r="G15" s="207"/>
      <c r="H15" s="207"/>
      <c r="I15" s="207"/>
      <c r="J15" s="207"/>
      <c r="K15" s="207"/>
      <c r="L15" s="207"/>
      <c r="M15" s="207"/>
      <c r="N15" s="207"/>
      <c r="O15" s="207"/>
      <c r="P15" s="207"/>
      <c r="Q15" s="207"/>
      <c r="R15" s="207"/>
      <c r="S15" s="207"/>
      <c r="T15" s="207"/>
      <c r="U15" s="207"/>
      <c r="V15" s="207"/>
      <c r="W15" s="207"/>
      <c r="X15" s="207"/>
    </row>
    <row r="16" spans="1:24" ht="59.15" customHeight="1">
      <c r="A16" s="300" t="s">
        <v>384</v>
      </c>
      <c r="B16" s="300"/>
      <c r="C16" s="300"/>
      <c r="D16" s="300"/>
      <c r="E16" s="300"/>
      <c r="F16" s="300"/>
      <c r="G16" s="300"/>
      <c r="H16" s="300"/>
      <c r="I16" s="300"/>
      <c r="J16" s="300"/>
      <c r="K16" s="300"/>
      <c r="L16" s="300"/>
      <c r="M16" s="300"/>
      <c r="N16" s="300"/>
      <c r="O16" s="300"/>
      <c r="P16" s="300"/>
      <c r="Q16" s="300"/>
      <c r="R16" s="300"/>
      <c r="S16" s="300"/>
      <c r="T16" s="300"/>
      <c r="U16" s="300"/>
      <c r="V16" s="300"/>
      <c r="W16" s="300"/>
      <c r="X16" s="300"/>
    </row>
    <row r="17" spans="1:24">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row>
    <row r="18" spans="1:24">
      <c r="A18" s="208"/>
      <c r="B18" s="208"/>
      <c r="C18" s="208"/>
      <c r="D18" s="208"/>
      <c r="E18" s="208"/>
      <c r="F18" s="208"/>
      <c r="G18" s="208"/>
      <c r="H18" s="208"/>
      <c r="I18" s="208"/>
      <c r="J18" s="208"/>
      <c r="K18" s="208"/>
      <c r="L18" s="208"/>
      <c r="M18" s="208"/>
      <c r="N18" s="208"/>
      <c r="O18" s="208"/>
      <c r="P18" s="208"/>
      <c r="Q18" s="208"/>
      <c r="R18" s="208"/>
      <c r="S18" s="208"/>
      <c r="T18" s="208"/>
      <c r="U18" s="208"/>
      <c r="V18" s="208"/>
      <c r="W18" s="208"/>
      <c r="X18" s="208"/>
    </row>
    <row r="19" spans="1:24">
      <c r="A19" s="209"/>
      <c r="B19" s="302" t="s">
        <v>56</v>
      </c>
      <c r="C19" s="302"/>
      <c r="D19" s="302"/>
      <c r="E19" s="302"/>
      <c r="F19" s="302"/>
      <c r="G19" s="302"/>
      <c r="H19" s="302"/>
      <c r="I19" s="302"/>
      <c r="J19" s="302"/>
      <c r="K19" s="302"/>
      <c r="L19" s="302"/>
      <c r="M19" s="302"/>
      <c r="N19" s="302"/>
      <c r="O19" s="302"/>
      <c r="P19" s="302"/>
      <c r="Q19" s="302"/>
      <c r="R19" s="302"/>
      <c r="S19" s="302"/>
      <c r="T19" s="302"/>
      <c r="U19" s="302"/>
      <c r="V19" s="302"/>
      <c r="W19" s="302"/>
      <c r="X19" s="302"/>
    </row>
    <row r="20" spans="1:24">
      <c r="A20" s="209"/>
      <c r="B20" s="210"/>
      <c r="C20" s="210"/>
      <c r="D20" s="210"/>
      <c r="E20" s="210"/>
      <c r="F20" s="210"/>
      <c r="G20" s="210"/>
      <c r="H20" s="210"/>
      <c r="I20" s="210"/>
      <c r="J20" s="210"/>
      <c r="K20" s="210"/>
      <c r="L20" s="210"/>
      <c r="M20" s="210"/>
      <c r="N20" s="210"/>
      <c r="O20" s="210"/>
      <c r="P20" s="210"/>
      <c r="Q20" s="210"/>
      <c r="R20" s="210"/>
      <c r="S20" s="210"/>
      <c r="T20" s="210"/>
      <c r="U20" s="210"/>
      <c r="V20" s="210"/>
      <c r="W20" s="210"/>
      <c r="X20" s="210"/>
    </row>
    <row r="21" spans="1:24">
      <c r="A21" s="209"/>
      <c r="B21" s="210"/>
      <c r="C21" s="210"/>
      <c r="D21" s="210"/>
      <c r="E21" s="210"/>
      <c r="F21" s="210"/>
      <c r="G21" s="210"/>
      <c r="H21" s="210"/>
      <c r="I21" s="210"/>
      <c r="J21" s="210"/>
      <c r="K21" s="210"/>
      <c r="L21" s="210"/>
      <c r="M21" s="210"/>
      <c r="N21" s="210"/>
      <c r="O21" s="210"/>
      <c r="P21" s="210"/>
      <c r="Q21" s="210"/>
      <c r="R21" s="210"/>
      <c r="S21" s="210"/>
      <c r="T21" s="210"/>
      <c r="U21" s="210"/>
      <c r="V21" s="210"/>
      <c r="W21" s="210"/>
      <c r="X21" s="210"/>
    </row>
    <row r="22" spans="1:24">
      <c r="A22" s="200"/>
      <c r="B22" s="211"/>
      <c r="C22" s="209"/>
      <c r="D22" s="209"/>
      <c r="E22" s="209"/>
      <c r="F22" s="209"/>
      <c r="G22" s="209"/>
      <c r="H22" s="302" t="s">
        <v>385</v>
      </c>
      <c r="I22" s="302"/>
      <c r="J22" s="554">
        <f ca="1">'実績報告額調（合計）'!E30</f>
        <v>0</v>
      </c>
      <c r="K22" s="554"/>
      <c r="L22" s="554"/>
      <c r="M22" s="554"/>
      <c r="N22" s="554"/>
      <c r="O22" s="302" t="s">
        <v>386</v>
      </c>
      <c r="P22" s="302"/>
      <c r="Q22" s="209"/>
      <c r="R22" s="209"/>
      <c r="S22" s="209"/>
      <c r="T22" s="209"/>
      <c r="U22" s="209"/>
      <c r="V22" s="209"/>
      <c r="W22" s="209"/>
      <c r="X22" s="209"/>
    </row>
    <row r="23" spans="1:24" ht="22.5">
      <c r="A23" s="200"/>
      <c r="B23" s="211"/>
      <c r="C23" s="209"/>
      <c r="D23" s="209"/>
      <c r="E23" s="209"/>
      <c r="F23" s="209"/>
      <c r="G23" s="209"/>
      <c r="H23" s="209"/>
      <c r="I23" s="209"/>
      <c r="J23" s="213"/>
      <c r="K23" s="214"/>
      <c r="L23" s="214"/>
      <c r="M23" s="214"/>
      <c r="N23" s="214"/>
      <c r="O23" s="209"/>
      <c r="P23" s="209"/>
      <c r="Q23" s="209"/>
      <c r="R23" s="209"/>
      <c r="S23" s="209"/>
      <c r="T23" s="209"/>
      <c r="U23" s="209"/>
      <c r="V23" s="209"/>
      <c r="W23" s="209"/>
      <c r="X23" s="209"/>
    </row>
    <row r="24" spans="1:24" ht="22.5">
      <c r="A24" s="200"/>
      <c r="B24" s="211"/>
      <c r="C24" s="209"/>
      <c r="D24" s="209"/>
      <c r="E24" s="209"/>
      <c r="F24" s="209"/>
      <c r="G24" s="209"/>
      <c r="H24" s="209"/>
      <c r="I24" s="209"/>
      <c r="J24" s="213"/>
      <c r="K24" s="214"/>
      <c r="L24" s="214"/>
      <c r="M24" s="214"/>
      <c r="N24" s="214"/>
      <c r="O24" s="209"/>
      <c r="P24" s="209"/>
      <c r="Q24" s="209"/>
      <c r="R24" s="209"/>
      <c r="S24" s="209"/>
      <c r="T24" s="209"/>
      <c r="U24" s="209"/>
      <c r="V24" s="209"/>
      <c r="W24" s="209"/>
      <c r="X24" s="209"/>
    </row>
    <row r="25" spans="1:24" ht="22.5">
      <c r="A25" s="200"/>
      <c r="B25" s="211"/>
      <c r="C25" s="211"/>
      <c r="D25" s="211"/>
      <c r="E25" s="211"/>
      <c r="F25" s="209"/>
      <c r="G25" s="209"/>
      <c r="H25" s="209"/>
      <c r="I25" s="209"/>
      <c r="J25" s="213"/>
      <c r="K25" s="214"/>
      <c r="L25" s="565" t="s">
        <v>387</v>
      </c>
      <c r="M25" s="565"/>
      <c r="N25" s="565"/>
      <c r="O25" s="209"/>
      <c r="P25" s="209"/>
      <c r="Q25" s="209"/>
      <c r="R25" s="209"/>
      <c r="S25" s="209"/>
      <c r="T25" s="209"/>
      <c r="U25" s="209"/>
      <c r="V25" s="209"/>
      <c r="W25" s="209"/>
      <c r="X25" s="209"/>
    </row>
    <row r="26" spans="1:24" ht="22.5" customHeight="1">
      <c r="A26" s="200"/>
      <c r="B26" s="566" t="s">
        <v>388</v>
      </c>
      <c r="C26" s="567"/>
      <c r="D26" s="567"/>
      <c r="E26" s="567"/>
      <c r="F26" s="567"/>
      <c r="G26" s="571" t="s">
        <v>389</v>
      </c>
      <c r="H26" s="572"/>
      <c r="I26" s="572"/>
      <c r="J26" s="572"/>
      <c r="K26" s="572"/>
      <c r="L26" s="572"/>
      <c r="M26" s="572"/>
      <c r="N26" s="572"/>
      <c r="O26" s="572"/>
      <c r="P26" s="572"/>
      <c r="Q26" s="572"/>
      <c r="R26" s="572"/>
      <c r="S26" s="572"/>
      <c r="T26" s="572"/>
      <c r="U26" s="572"/>
      <c r="V26" s="573"/>
      <c r="W26" s="209"/>
      <c r="X26" s="209"/>
    </row>
    <row r="27" spans="1:24" ht="22.5" customHeight="1">
      <c r="A27" s="200"/>
      <c r="B27" s="568"/>
      <c r="C27" s="299"/>
      <c r="D27" s="299"/>
      <c r="E27" s="299"/>
      <c r="F27" s="299"/>
      <c r="G27" s="574"/>
      <c r="H27" s="300"/>
      <c r="I27" s="300"/>
      <c r="J27" s="300"/>
      <c r="K27" s="300"/>
      <c r="L27" s="300"/>
      <c r="M27" s="300"/>
      <c r="N27" s="300"/>
      <c r="O27" s="300"/>
      <c r="P27" s="300"/>
      <c r="Q27" s="300"/>
      <c r="R27" s="300"/>
      <c r="S27" s="300"/>
      <c r="T27" s="300"/>
      <c r="U27" s="300"/>
      <c r="V27" s="575"/>
      <c r="W27" s="209"/>
      <c r="X27" s="209"/>
    </row>
    <row r="28" spans="1:24" ht="15" customHeight="1">
      <c r="A28" s="200"/>
      <c r="B28" s="569"/>
      <c r="C28" s="570"/>
      <c r="D28" s="570"/>
      <c r="E28" s="570"/>
      <c r="F28" s="570"/>
      <c r="G28" s="576"/>
      <c r="H28" s="577"/>
      <c r="I28" s="577"/>
      <c r="J28" s="577"/>
      <c r="K28" s="577"/>
      <c r="L28" s="577"/>
      <c r="M28" s="577"/>
      <c r="N28" s="577"/>
      <c r="O28" s="577"/>
      <c r="P28" s="577"/>
      <c r="Q28" s="577"/>
      <c r="R28" s="577"/>
      <c r="S28" s="577"/>
      <c r="T28" s="577"/>
      <c r="U28" s="577"/>
      <c r="V28" s="578"/>
      <c r="W28" s="209"/>
      <c r="X28" s="209"/>
    </row>
    <row r="29" spans="1:24" ht="22.5" customHeight="1">
      <c r="A29" s="200"/>
      <c r="B29" s="579" t="s">
        <v>390</v>
      </c>
      <c r="C29" s="580"/>
      <c r="D29" s="580"/>
      <c r="E29" s="580"/>
      <c r="F29" s="580"/>
      <c r="G29" s="571" t="s">
        <v>391</v>
      </c>
      <c r="H29" s="572"/>
      <c r="I29" s="572"/>
      <c r="J29" s="572"/>
      <c r="K29" s="572"/>
      <c r="L29" s="572"/>
      <c r="M29" s="572"/>
      <c r="N29" s="572"/>
      <c r="O29" s="572"/>
      <c r="P29" s="572"/>
      <c r="Q29" s="572"/>
      <c r="R29" s="572"/>
      <c r="S29" s="572"/>
      <c r="T29" s="572"/>
      <c r="U29" s="572"/>
      <c r="V29" s="573"/>
      <c r="W29" s="209"/>
      <c r="X29" s="209"/>
    </row>
    <row r="30" spans="1:24" ht="22.5" customHeight="1">
      <c r="A30" s="200"/>
      <c r="B30" s="581"/>
      <c r="C30" s="303"/>
      <c r="D30" s="303"/>
      <c r="E30" s="303"/>
      <c r="F30" s="303"/>
      <c r="G30" s="574"/>
      <c r="H30" s="300"/>
      <c r="I30" s="300"/>
      <c r="J30" s="300"/>
      <c r="K30" s="300"/>
      <c r="L30" s="300"/>
      <c r="M30" s="300"/>
      <c r="N30" s="300"/>
      <c r="O30" s="300"/>
      <c r="P30" s="300"/>
      <c r="Q30" s="300"/>
      <c r="R30" s="300"/>
      <c r="S30" s="300"/>
      <c r="T30" s="300"/>
      <c r="U30" s="300"/>
      <c r="V30" s="575"/>
      <c r="W30" s="209"/>
      <c r="X30" s="209"/>
    </row>
    <row r="31" spans="1:24" ht="22.5" customHeight="1">
      <c r="A31" s="200"/>
      <c r="B31" s="581"/>
      <c r="C31" s="303"/>
      <c r="D31" s="303"/>
      <c r="E31" s="303"/>
      <c r="F31" s="303"/>
      <c r="G31" s="574"/>
      <c r="H31" s="300"/>
      <c r="I31" s="300"/>
      <c r="J31" s="300"/>
      <c r="K31" s="300"/>
      <c r="L31" s="300"/>
      <c r="M31" s="300"/>
      <c r="N31" s="300"/>
      <c r="O31" s="300"/>
      <c r="P31" s="300"/>
      <c r="Q31" s="300"/>
      <c r="R31" s="300"/>
      <c r="S31" s="300"/>
      <c r="T31" s="300"/>
      <c r="U31" s="300"/>
      <c r="V31" s="575"/>
      <c r="W31" s="209"/>
      <c r="X31" s="209"/>
    </row>
    <row r="32" spans="1:24" ht="22.5" customHeight="1">
      <c r="A32" s="200"/>
      <c r="B32" s="582" t="s">
        <v>392</v>
      </c>
      <c r="C32" s="583"/>
      <c r="D32" s="583"/>
      <c r="E32" s="583"/>
      <c r="F32" s="583"/>
      <c r="G32" s="584"/>
      <c r="H32" s="585"/>
      <c r="I32" s="585"/>
      <c r="J32" s="585"/>
      <c r="K32" s="585"/>
      <c r="L32" s="585"/>
      <c r="M32" s="585"/>
      <c r="N32" s="585"/>
      <c r="O32" s="585"/>
      <c r="P32" s="585"/>
      <c r="Q32" s="585"/>
      <c r="R32" s="585"/>
      <c r="S32" s="585"/>
      <c r="T32" s="585"/>
      <c r="U32" s="585"/>
      <c r="V32" s="586"/>
      <c r="W32" s="209"/>
      <c r="X32" s="209"/>
    </row>
    <row r="33" spans="1:24">
      <c r="A33" s="215"/>
      <c r="B33" s="587" t="s">
        <v>393</v>
      </c>
      <c r="C33" s="588"/>
      <c r="D33" s="588"/>
      <c r="E33" s="588"/>
      <c r="F33" s="588"/>
      <c r="G33" s="589"/>
      <c r="H33" s="590"/>
      <c r="I33" s="590"/>
      <c r="J33" s="590"/>
      <c r="K33" s="590"/>
      <c r="L33" s="590"/>
      <c r="M33" s="590"/>
      <c r="N33" s="590"/>
      <c r="O33" s="590"/>
      <c r="P33" s="590"/>
      <c r="Q33" s="590"/>
      <c r="R33" s="590"/>
      <c r="S33" s="590"/>
      <c r="T33" s="590"/>
      <c r="U33" s="590"/>
      <c r="V33" s="591"/>
      <c r="W33" s="216"/>
      <c r="X33" s="216"/>
    </row>
    <row r="34" spans="1:24">
      <c r="A34" s="215"/>
      <c r="B34" s="568"/>
      <c r="C34" s="299"/>
      <c r="D34" s="299"/>
      <c r="E34" s="299"/>
      <c r="F34" s="299"/>
      <c r="G34" s="592"/>
      <c r="H34" s="302"/>
      <c r="I34" s="302"/>
      <c r="J34" s="302"/>
      <c r="K34" s="302"/>
      <c r="L34" s="302"/>
      <c r="M34" s="302"/>
      <c r="N34" s="302"/>
      <c r="O34" s="302"/>
      <c r="P34" s="302"/>
      <c r="Q34" s="302"/>
      <c r="R34" s="302"/>
      <c r="S34" s="302"/>
      <c r="T34" s="302"/>
      <c r="U34" s="302"/>
      <c r="V34" s="593"/>
      <c r="W34" s="216"/>
      <c r="X34" s="216"/>
    </row>
    <row r="35" spans="1:24">
      <c r="A35" s="215"/>
      <c r="B35" s="569"/>
      <c r="C35" s="570"/>
      <c r="D35" s="570"/>
      <c r="E35" s="570"/>
      <c r="F35" s="570"/>
      <c r="G35" s="594"/>
      <c r="H35" s="595"/>
      <c r="I35" s="595"/>
      <c r="J35" s="595"/>
      <c r="K35" s="595"/>
      <c r="L35" s="595"/>
      <c r="M35" s="595"/>
      <c r="N35" s="595"/>
      <c r="O35" s="595"/>
      <c r="P35" s="595"/>
      <c r="Q35" s="595"/>
      <c r="R35" s="595"/>
      <c r="S35" s="595"/>
      <c r="T35" s="595"/>
      <c r="U35" s="595"/>
      <c r="V35" s="596"/>
      <c r="W35" s="216"/>
      <c r="X35" s="216"/>
    </row>
    <row r="36" spans="1:24">
      <c r="A36" s="215"/>
      <c r="B36" s="219"/>
      <c r="C36" s="216"/>
      <c r="D36" s="216"/>
      <c r="E36" s="216"/>
      <c r="F36" s="216"/>
      <c r="G36" s="216"/>
      <c r="H36" s="216"/>
      <c r="I36" s="216"/>
      <c r="J36" s="217"/>
      <c r="K36" s="218"/>
      <c r="L36" s="218"/>
      <c r="M36" s="218"/>
      <c r="N36" s="218"/>
      <c r="O36" s="216"/>
      <c r="P36" s="216"/>
      <c r="Q36" s="216"/>
      <c r="R36" s="216"/>
      <c r="S36" s="216"/>
      <c r="T36" s="216"/>
      <c r="U36" s="216"/>
      <c r="V36" s="216"/>
      <c r="W36" s="216"/>
      <c r="X36" s="216"/>
    </row>
    <row r="37" spans="1:24">
      <c r="A37" s="215"/>
      <c r="B37" s="219"/>
      <c r="C37" s="216"/>
      <c r="D37" s="216"/>
      <c r="E37" s="216"/>
      <c r="F37" s="216"/>
      <c r="G37" s="216"/>
      <c r="H37" s="216"/>
      <c r="I37" s="216"/>
      <c r="J37" s="217"/>
      <c r="K37" s="218"/>
      <c r="L37" s="251" t="s">
        <v>394</v>
      </c>
      <c r="M37" s="218"/>
      <c r="N37" s="218"/>
      <c r="O37" s="216"/>
      <c r="P37" s="597"/>
      <c r="Q37" s="597"/>
      <c r="R37" s="597"/>
      <c r="S37" s="597"/>
      <c r="T37" s="597"/>
      <c r="U37" s="597"/>
      <c r="V37" s="597"/>
      <c r="W37" s="216"/>
      <c r="X37" s="216"/>
    </row>
    <row r="38" spans="1:24">
      <c r="A38" s="215"/>
      <c r="B38" s="219"/>
      <c r="C38" s="216"/>
      <c r="D38" s="216"/>
      <c r="E38" s="216"/>
      <c r="F38" s="216"/>
      <c r="G38" s="216"/>
      <c r="H38" s="216"/>
      <c r="I38" s="216"/>
      <c r="J38" s="217"/>
      <c r="K38" s="218"/>
      <c r="L38" s="598" t="s">
        <v>395</v>
      </c>
      <c r="M38" s="598"/>
      <c r="N38" s="598"/>
      <c r="O38" s="598"/>
      <c r="P38" s="597"/>
      <c r="Q38" s="597"/>
      <c r="R38" s="597"/>
      <c r="S38" s="597"/>
      <c r="T38" s="597"/>
      <c r="U38" s="597"/>
      <c r="V38" s="597"/>
      <c r="W38" s="216"/>
      <c r="X38" s="216"/>
    </row>
    <row r="39" spans="1:24">
      <c r="A39" s="215"/>
      <c r="B39" s="219"/>
      <c r="C39" s="216"/>
      <c r="D39" s="216"/>
      <c r="E39" s="216"/>
      <c r="F39" s="216"/>
      <c r="G39" s="216"/>
      <c r="H39" s="216"/>
      <c r="I39" s="216"/>
      <c r="J39" s="217"/>
      <c r="K39" s="218"/>
      <c r="L39" s="218"/>
      <c r="M39" s="218"/>
      <c r="N39" s="218"/>
      <c r="O39" s="216"/>
      <c r="P39" s="216"/>
      <c r="Q39" s="216"/>
      <c r="R39" s="216"/>
      <c r="S39" s="216"/>
      <c r="T39" s="216"/>
      <c r="U39" s="216"/>
      <c r="V39" s="216"/>
      <c r="W39" s="216"/>
      <c r="X39" s="216"/>
    </row>
    <row r="40" spans="1:24">
      <c r="A40" s="215"/>
      <c r="B40" s="219"/>
      <c r="C40" s="216"/>
      <c r="D40" s="216"/>
      <c r="E40" s="216"/>
      <c r="F40" s="216"/>
      <c r="G40" s="216"/>
      <c r="H40" s="216"/>
      <c r="I40" s="216"/>
      <c r="J40" s="217"/>
      <c r="K40" s="218"/>
      <c r="L40" s="218"/>
      <c r="M40" s="218"/>
      <c r="N40" s="218"/>
      <c r="O40" s="216"/>
      <c r="P40" s="216"/>
      <c r="Q40" s="216"/>
      <c r="R40" s="216"/>
      <c r="S40" s="216"/>
      <c r="T40" s="216"/>
      <c r="U40" s="216"/>
      <c r="V40" s="216"/>
      <c r="W40" s="216"/>
      <c r="X40" s="216"/>
    </row>
    <row r="41" spans="1:24">
      <c r="A41" s="215"/>
      <c r="B41" s="219"/>
      <c r="C41" s="216"/>
      <c r="D41" s="216"/>
      <c r="E41" s="216"/>
      <c r="F41" s="216"/>
      <c r="G41" s="216"/>
      <c r="H41" s="216"/>
      <c r="I41" s="216"/>
      <c r="J41" s="217"/>
      <c r="K41" s="218"/>
      <c r="L41" s="218"/>
      <c r="M41" s="218"/>
      <c r="N41" s="218"/>
      <c r="O41" s="216"/>
      <c r="P41" s="216"/>
      <c r="Q41" s="216"/>
      <c r="R41" s="216"/>
      <c r="S41" s="216"/>
      <c r="T41" s="216"/>
      <c r="U41" s="216"/>
      <c r="V41" s="216"/>
      <c r="W41" s="216"/>
      <c r="X41" s="216"/>
    </row>
    <row r="42" spans="1:24">
      <c r="A42" s="215"/>
      <c r="B42" s="219"/>
      <c r="C42" s="216"/>
      <c r="D42" s="216"/>
      <c r="E42" s="216"/>
      <c r="F42" s="216"/>
      <c r="G42" s="216"/>
      <c r="H42" s="216"/>
      <c r="I42" s="216"/>
      <c r="J42" s="217"/>
      <c r="K42" s="218"/>
      <c r="L42" s="218"/>
      <c r="M42" s="218"/>
      <c r="N42" s="218"/>
      <c r="O42" s="216"/>
      <c r="P42" s="216"/>
      <c r="Q42" s="216"/>
      <c r="R42" s="216"/>
      <c r="S42" s="216"/>
      <c r="T42" s="216"/>
      <c r="U42" s="216"/>
      <c r="V42" s="216"/>
      <c r="W42" s="216"/>
      <c r="X42" s="216"/>
    </row>
    <row r="43" spans="1:24">
      <c r="A43" s="215"/>
      <c r="B43" s="219"/>
      <c r="C43" s="216"/>
      <c r="D43" s="216"/>
      <c r="E43" s="216"/>
      <c r="F43" s="216"/>
      <c r="G43" s="216"/>
      <c r="H43" s="216"/>
      <c r="I43" s="216"/>
      <c r="J43" s="217"/>
      <c r="K43" s="218"/>
      <c r="L43" s="218"/>
      <c r="M43" s="218"/>
      <c r="N43" s="218"/>
      <c r="O43" s="216"/>
      <c r="P43" s="216"/>
      <c r="Q43" s="216"/>
      <c r="R43" s="216"/>
      <c r="S43" s="216"/>
      <c r="T43" s="216"/>
      <c r="U43" s="216"/>
      <c r="V43" s="216"/>
      <c r="W43" s="216"/>
      <c r="X43" s="216"/>
    </row>
    <row r="44" spans="1:24">
      <c r="A44" s="215"/>
      <c r="B44" s="219"/>
      <c r="C44" s="216"/>
      <c r="D44" s="216"/>
      <c r="E44" s="216"/>
      <c r="F44" s="216"/>
      <c r="G44" s="216"/>
      <c r="H44" s="216"/>
      <c r="I44" s="216"/>
      <c r="J44" s="217"/>
      <c r="K44" s="218"/>
      <c r="L44" s="218"/>
      <c r="M44" s="218"/>
      <c r="N44" s="218"/>
      <c r="O44" s="216"/>
      <c r="P44" s="216"/>
      <c r="Q44" s="216"/>
      <c r="R44" s="216"/>
      <c r="S44" s="216"/>
      <c r="T44" s="216"/>
      <c r="U44" s="216"/>
      <c r="V44" s="216"/>
      <c r="W44" s="216"/>
      <c r="X44" s="216"/>
    </row>
    <row r="45" spans="1:24">
      <c r="A45" s="215"/>
      <c r="B45" s="219"/>
      <c r="C45" s="216"/>
      <c r="D45" s="216"/>
      <c r="E45" s="216"/>
      <c r="F45" s="216"/>
      <c r="G45" s="216"/>
      <c r="H45" s="216"/>
      <c r="I45" s="216"/>
      <c r="J45" s="217"/>
      <c r="K45" s="218"/>
      <c r="L45" s="218"/>
      <c r="M45" s="218"/>
      <c r="N45" s="218"/>
      <c r="O45" s="216"/>
      <c r="P45" s="216"/>
      <c r="Q45" s="216"/>
      <c r="R45" s="216"/>
      <c r="S45" s="216"/>
      <c r="T45" s="216"/>
      <c r="U45" s="216"/>
      <c r="V45" s="216"/>
      <c r="W45" s="216"/>
      <c r="X45" s="216"/>
    </row>
    <row r="46" spans="1:24">
      <c r="A46" s="215"/>
      <c r="B46" s="219"/>
      <c r="C46" s="216"/>
      <c r="D46" s="216"/>
      <c r="E46" s="216"/>
      <c r="F46" s="216"/>
      <c r="G46" s="216"/>
      <c r="H46" s="216"/>
      <c r="I46" s="216"/>
      <c r="J46" s="217"/>
      <c r="K46" s="218"/>
      <c r="L46" s="218"/>
      <c r="M46" s="218"/>
      <c r="N46" s="218"/>
      <c r="O46" s="216"/>
      <c r="P46" s="216"/>
      <c r="Q46" s="216"/>
      <c r="R46" s="216"/>
      <c r="S46" s="216"/>
      <c r="T46" s="216"/>
      <c r="U46" s="216"/>
      <c r="V46" s="216"/>
      <c r="W46" s="216"/>
      <c r="X46" s="216"/>
    </row>
    <row r="47" spans="1:24">
      <c r="A47" s="215"/>
      <c r="B47" s="219"/>
      <c r="C47" s="216"/>
      <c r="D47" s="216"/>
      <c r="E47" s="216"/>
      <c r="F47" s="216"/>
      <c r="G47" s="216"/>
      <c r="H47" s="216"/>
      <c r="I47" s="216"/>
      <c r="J47" s="217"/>
      <c r="K47" s="218"/>
      <c r="L47" s="218"/>
      <c r="M47" s="218"/>
      <c r="N47" s="218"/>
      <c r="O47" s="216"/>
      <c r="P47" s="216"/>
      <c r="Q47" s="216"/>
      <c r="R47" s="216"/>
      <c r="S47" s="216"/>
      <c r="T47" s="216"/>
      <c r="U47" s="216"/>
      <c r="V47" s="216"/>
      <c r="W47" s="216"/>
      <c r="X47" s="216"/>
    </row>
    <row r="48" spans="1:24">
      <c r="A48" s="215"/>
      <c r="B48" s="219"/>
      <c r="C48" s="216"/>
      <c r="D48" s="216"/>
      <c r="E48" s="216"/>
      <c r="F48" s="216"/>
      <c r="G48" s="216"/>
      <c r="H48" s="216"/>
      <c r="I48" s="216"/>
      <c r="J48" s="217"/>
      <c r="K48" s="218"/>
      <c r="L48" s="218"/>
      <c r="M48" s="218"/>
      <c r="N48" s="218"/>
      <c r="O48" s="216"/>
      <c r="P48" s="216"/>
      <c r="Q48" s="216"/>
      <c r="R48" s="216"/>
      <c r="S48" s="216"/>
      <c r="T48" s="216"/>
      <c r="U48" s="216"/>
      <c r="V48" s="216"/>
      <c r="W48" s="216"/>
      <c r="X48" s="216"/>
    </row>
    <row r="49" spans="1:24">
      <c r="A49" s="215"/>
      <c r="B49" s="219"/>
      <c r="C49" s="216"/>
      <c r="D49" s="216"/>
      <c r="E49" s="216"/>
      <c r="F49" s="216"/>
      <c r="G49" s="216"/>
      <c r="H49" s="216"/>
      <c r="I49" s="216"/>
      <c r="J49" s="217"/>
      <c r="K49" s="218"/>
      <c r="L49" s="218"/>
      <c r="M49" s="218"/>
      <c r="N49" s="218"/>
      <c r="O49" s="216"/>
      <c r="P49" s="216"/>
      <c r="Q49" s="216"/>
      <c r="R49" s="216"/>
      <c r="S49" s="216"/>
      <c r="T49" s="216"/>
      <c r="U49" s="216"/>
      <c r="V49" s="216"/>
      <c r="W49" s="216"/>
      <c r="X49" s="216"/>
    </row>
    <row r="50" spans="1:24">
      <c r="A50" s="215"/>
      <c r="B50" s="219"/>
      <c r="C50" s="216"/>
      <c r="D50" s="216"/>
      <c r="E50" s="216"/>
      <c r="F50" s="216"/>
      <c r="G50" s="216"/>
      <c r="H50" s="216"/>
      <c r="I50" s="216"/>
      <c r="J50" s="217"/>
      <c r="K50" s="218"/>
      <c r="L50" s="218"/>
      <c r="M50" s="218"/>
      <c r="N50" s="218"/>
      <c r="O50" s="216"/>
      <c r="P50" s="216"/>
      <c r="Q50" s="216"/>
      <c r="R50" s="216"/>
      <c r="S50" s="216"/>
      <c r="T50" s="216"/>
      <c r="U50" s="216"/>
      <c r="V50" s="216"/>
      <c r="W50" s="216"/>
      <c r="X50" s="216"/>
    </row>
    <row r="51" spans="1:24">
      <c r="A51" s="215"/>
      <c r="B51" s="219"/>
      <c r="C51" s="216"/>
      <c r="D51" s="216"/>
      <c r="E51" s="216"/>
      <c r="F51" s="216"/>
      <c r="G51" s="216"/>
      <c r="H51" s="216"/>
      <c r="I51" s="216"/>
      <c r="J51" s="217"/>
      <c r="K51" s="218"/>
      <c r="L51" s="218"/>
      <c r="M51" s="218"/>
      <c r="N51" s="218"/>
      <c r="O51" s="216"/>
      <c r="P51" s="216"/>
      <c r="Q51" s="216"/>
      <c r="R51" s="216"/>
      <c r="S51" s="216"/>
      <c r="T51" s="216"/>
      <c r="U51" s="216"/>
      <c r="V51" s="216"/>
      <c r="W51" s="216"/>
      <c r="X51" s="216"/>
    </row>
    <row r="52" spans="1:24">
      <c r="A52" s="215"/>
      <c r="B52" s="219"/>
      <c r="C52" s="216"/>
      <c r="D52" s="216"/>
      <c r="E52" s="216"/>
      <c r="F52" s="216"/>
      <c r="G52" s="216"/>
      <c r="H52" s="216"/>
      <c r="I52" s="216"/>
      <c r="J52" s="217"/>
      <c r="K52" s="218"/>
      <c r="L52" s="218"/>
      <c r="M52" s="218"/>
      <c r="N52" s="218"/>
      <c r="O52" s="216"/>
      <c r="P52" s="216"/>
      <c r="Q52" s="216"/>
      <c r="R52" s="216"/>
      <c r="S52" s="216"/>
      <c r="T52" s="216"/>
      <c r="U52" s="216"/>
      <c r="V52" s="216"/>
      <c r="W52" s="216"/>
      <c r="X52" s="216"/>
    </row>
    <row r="53" spans="1:24">
      <c r="A53" s="215"/>
      <c r="B53" s="219"/>
      <c r="C53" s="216"/>
      <c r="D53" s="216"/>
      <c r="E53" s="216"/>
      <c r="F53" s="216"/>
      <c r="G53" s="216"/>
      <c r="H53" s="216"/>
      <c r="I53" s="216"/>
      <c r="J53" s="217"/>
      <c r="K53" s="218"/>
      <c r="L53" s="218"/>
      <c r="M53" s="218"/>
      <c r="N53" s="218"/>
      <c r="O53" s="216"/>
      <c r="P53" s="216"/>
      <c r="Q53" s="216"/>
      <c r="R53" s="216"/>
      <c r="S53" s="216"/>
      <c r="T53" s="216"/>
      <c r="U53" s="216"/>
      <c r="V53" s="216"/>
      <c r="W53" s="216"/>
      <c r="X53" s="216"/>
    </row>
    <row r="54" spans="1:24">
      <c r="A54" s="215"/>
      <c r="B54" s="219"/>
      <c r="C54" s="216"/>
      <c r="D54" s="216"/>
      <c r="E54" s="216"/>
      <c r="F54" s="216"/>
      <c r="G54" s="216"/>
      <c r="H54" s="216"/>
      <c r="I54" s="216"/>
      <c r="J54" s="217"/>
      <c r="K54" s="218"/>
      <c r="L54" s="218"/>
      <c r="M54" s="218"/>
      <c r="N54" s="218"/>
      <c r="O54" s="216"/>
      <c r="P54" s="216"/>
      <c r="Q54" s="216"/>
      <c r="R54" s="216"/>
      <c r="S54" s="216"/>
      <c r="T54" s="216"/>
      <c r="U54" s="216"/>
      <c r="V54" s="216"/>
      <c r="W54" s="216"/>
      <c r="X54" s="216"/>
    </row>
    <row r="55" spans="1:24">
      <c r="A55" s="215"/>
      <c r="B55" s="219"/>
      <c r="C55" s="216"/>
      <c r="D55" s="216"/>
      <c r="E55" s="216"/>
      <c r="F55" s="216"/>
      <c r="G55" s="216"/>
      <c r="H55" s="216"/>
      <c r="I55" s="216"/>
      <c r="J55" s="217"/>
      <c r="K55" s="218"/>
      <c r="L55" s="218"/>
      <c r="M55" s="218"/>
      <c r="N55" s="218"/>
      <c r="O55" s="216"/>
      <c r="P55" s="216"/>
      <c r="Q55" s="216"/>
      <c r="R55" s="216"/>
      <c r="S55" s="216"/>
      <c r="T55" s="216"/>
      <c r="U55" s="216"/>
      <c r="V55" s="216"/>
      <c r="W55" s="216"/>
      <c r="X55" s="216"/>
    </row>
    <row r="56" spans="1:24">
      <c r="A56" s="215"/>
      <c r="B56" s="219"/>
      <c r="C56" s="216"/>
      <c r="D56" s="216"/>
      <c r="E56" s="216"/>
      <c r="F56" s="216"/>
      <c r="G56" s="216"/>
      <c r="H56" s="216"/>
      <c r="I56" s="216"/>
      <c r="J56" s="217"/>
      <c r="K56" s="218"/>
      <c r="L56" s="218"/>
      <c r="M56" s="218"/>
      <c r="N56" s="218"/>
      <c r="O56" s="216"/>
      <c r="P56" s="216"/>
      <c r="Q56" s="216"/>
      <c r="R56" s="216"/>
      <c r="S56" s="216"/>
      <c r="T56" s="216"/>
      <c r="U56" s="216"/>
      <c r="V56" s="216"/>
      <c r="W56" s="216"/>
      <c r="X56" s="216"/>
    </row>
    <row r="57" spans="1:24">
      <c r="A57" s="215"/>
      <c r="B57" s="219"/>
      <c r="C57" s="216"/>
      <c r="D57" s="216"/>
      <c r="E57" s="216"/>
      <c r="F57" s="216"/>
      <c r="G57" s="216"/>
      <c r="H57" s="216"/>
      <c r="I57" s="216"/>
      <c r="J57" s="217"/>
      <c r="K57" s="218"/>
      <c r="L57" s="218"/>
      <c r="M57" s="218"/>
      <c r="N57" s="218"/>
      <c r="O57" s="216"/>
      <c r="P57" s="216"/>
      <c r="Q57" s="216"/>
      <c r="R57" s="216"/>
      <c r="S57" s="216"/>
      <c r="T57" s="216"/>
      <c r="U57" s="216"/>
      <c r="V57" s="216"/>
      <c r="W57" s="216"/>
      <c r="X57" s="216"/>
    </row>
    <row r="58" spans="1:24">
      <c r="A58" s="215"/>
      <c r="B58" s="219"/>
      <c r="C58" s="216"/>
      <c r="D58" s="216"/>
      <c r="E58" s="216"/>
      <c r="F58" s="216"/>
      <c r="G58" s="216"/>
      <c r="H58" s="216"/>
      <c r="I58" s="216"/>
      <c r="J58" s="217"/>
      <c r="K58" s="218"/>
      <c r="L58" s="218"/>
      <c r="M58" s="218"/>
      <c r="N58" s="218"/>
      <c r="O58" s="216"/>
      <c r="P58" s="216"/>
      <c r="Q58" s="216"/>
      <c r="R58" s="216"/>
      <c r="S58" s="216"/>
      <c r="T58" s="216"/>
      <c r="U58" s="216"/>
      <c r="V58" s="216"/>
      <c r="W58" s="216"/>
      <c r="X58" s="216"/>
    </row>
    <row r="59" spans="1:24">
      <c r="A59" s="215"/>
      <c r="B59" s="219"/>
      <c r="C59" s="216"/>
      <c r="D59" s="216"/>
      <c r="E59" s="216"/>
      <c r="F59" s="216"/>
      <c r="G59" s="216"/>
      <c r="H59" s="216"/>
      <c r="I59" s="216"/>
      <c r="J59" s="217"/>
      <c r="K59" s="218"/>
      <c r="L59" s="218"/>
      <c r="M59" s="218"/>
      <c r="N59" s="218"/>
      <c r="O59" s="216"/>
      <c r="P59" s="216"/>
      <c r="Q59" s="216"/>
      <c r="R59" s="216"/>
      <c r="S59" s="216"/>
      <c r="T59" s="216"/>
      <c r="U59" s="216"/>
      <c r="V59" s="216"/>
      <c r="W59" s="216"/>
      <c r="X59" s="216"/>
    </row>
    <row r="60" spans="1:24">
      <c r="A60" s="215"/>
      <c r="B60" s="219"/>
      <c r="C60" s="216"/>
      <c r="D60" s="216"/>
      <c r="E60" s="216"/>
      <c r="F60" s="216"/>
      <c r="G60" s="216"/>
      <c r="H60" s="216"/>
      <c r="I60" s="216"/>
      <c r="J60" s="217"/>
      <c r="K60" s="218"/>
      <c r="L60" s="218"/>
      <c r="M60" s="218"/>
      <c r="N60" s="218"/>
      <c r="O60" s="216"/>
      <c r="P60" s="216"/>
      <c r="Q60" s="216"/>
      <c r="R60" s="216"/>
      <c r="S60" s="216"/>
      <c r="T60" s="216"/>
      <c r="U60" s="216"/>
      <c r="V60" s="216"/>
      <c r="W60" s="216"/>
      <c r="X60" s="216"/>
    </row>
    <row r="61" spans="1:24">
      <c r="A61" s="215"/>
      <c r="B61" s="219"/>
      <c r="C61" s="216"/>
      <c r="D61" s="216"/>
      <c r="E61" s="216"/>
      <c r="F61" s="216"/>
      <c r="G61" s="216"/>
      <c r="H61" s="216"/>
      <c r="I61" s="216"/>
      <c r="J61" s="217"/>
      <c r="K61" s="218"/>
      <c r="L61" s="218"/>
      <c r="M61" s="218"/>
      <c r="N61" s="218"/>
      <c r="O61" s="216"/>
      <c r="P61" s="216"/>
      <c r="Q61" s="216"/>
      <c r="R61" s="216"/>
      <c r="S61" s="216"/>
      <c r="T61" s="216"/>
      <c r="U61" s="216"/>
      <c r="V61" s="216"/>
      <c r="W61" s="216"/>
      <c r="X61" s="216"/>
    </row>
    <row r="62" spans="1:24">
      <c r="A62" s="215"/>
      <c r="B62" s="219"/>
      <c r="C62" s="216"/>
      <c r="D62" s="216"/>
      <c r="E62" s="216"/>
      <c r="F62" s="216"/>
      <c r="G62" s="216"/>
      <c r="H62" s="216"/>
      <c r="I62" s="216"/>
      <c r="J62" s="217"/>
      <c r="K62" s="218"/>
      <c r="L62" s="218"/>
      <c r="M62" s="218"/>
      <c r="N62" s="218"/>
      <c r="O62" s="216"/>
      <c r="P62" s="216"/>
      <c r="Q62" s="216"/>
      <c r="R62" s="216"/>
      <c r="S62" s="216"/>
      <c r="T62" s="216"/>
      <c r="U62" s="216"/>
      <c r="V62" s="216"/>
      <c r="W62" s="216"/>
      <c r="X62" s="216"/>
    </row>
    <row r="63" spans="1:24">
      <c r="A63" s="215"/>
      <c r="B63" s="219"/>
      <c r="C63" s="216"/>
      <c r="D63" s="216"/>
      <c r="E63" s="216"/>
      <c r="F63" s="216"/>
      <c r="G63" s="216"/>
      <c r="H63" s="216"/>
      <c r="I63" s="216"/>
      <c r="J63" s="217"/>
      <c r="K63" s="218"/>
      <c r="L63" s="218"/>
      <c r="M63" s="218"/>
      <c r="N63" s="218"/>
      <c r="O63" s="216"/>
      <c r="P63" s="216"/>
      <c r="Q63" s="216"/>
      <c r="R63" s="216"/>
      <c r="S63" s="216"/>
      <c r="T63" s="216"/>
      <c r="U63" s="216"/>
      <c r="V63" s="216"/>
      <c r="W63" s="216"/>
      <c r="X63" s="216"/>
    </row>
    <row r="64" spans="1:24">
      <c r="A64" s="215"/>
      <c r="B64" s="219"/>
      <c r="C64" s="216"/>
      <c r="D64" s="216"/>
      <c r="E64" s="216"/>
      <c r="F64" s="216"/>
      <c r="G64" s="216"/>
      <c r="H64" s="216"/>
      <c r="I64" s="216"/>
      <c r="J64" s="217"/>
      <c r="K64" s="218"/>
      <c r="L64" s="218"/>
      <c r="M64" s="218"/>
      <c r="N64" s="218"/>
      <c r="O64" s="216"/>
      <c r="P64" s="216"/>
      <c r="Q64" s="216"/>
      <c r="R64" s="216"/>
      <c r="S64" s="216"/>
      <c r="T64" s="216"/>
      <c r="U64" s="216"/>
      <c r="V64" s="216"/>
      <c r="W64" s="216"/>
      <c r="X64" s="216"/>
    </row>
    <row r="65" spans="1:24">
      <c r="A65" s="215"/>
      <c r="B65" s="219"/>
      <c r="C65" s="216"/>
      <c r="D65" s="216"/>
      <c r="E65" s="216"/>
      <c r="F65" s="216"/>
      <c r="G65" s="216"/>
      <c r="H65" s="216"/>
      <c r="I65" s="216"/>
      <c r="J65" s="217"/>
      <c r="K65" s="218"/>
      <c r="L65" s="218"/>
      <c r="M65" s="218"/>
      <c r="N65" s="218"/>
      <c r="O65" s="216"/>
      <c r="P65" s="216"/>
      <c r="Q65" s="216"/>
      <c r="R65" s="216"/>
      <c r="S65" s="216"/>
      <c r="T65" s="216"/>
      <c r="U65" s="216"/>
      <c r="V65" s="216"/>
      <c r="W65" s="216"/>
      <c r="X65" s="216"/>
    </row>
    <row r="66" spans="1:24">
      <c r="A66" s="215"/>
      <c r="B66" s="219"/>
      <c r="C66" s="216"/>
      <c r="D66" s="216"/>
      <c r="E66" s="216"/>
      <c r="F66" s="216"/>
      <c r="G66" s="216"/>
      <c r="H66" s="216"/>
      <c r="I66" s="216"/>
      <c r="J66" s="217"/>
      <c r="K66" s="218"/>
      <c r="L66" s="218"/>
      <c r="M66" s="218"/>
      <c r="N66" s="218"/>
      <c r="O66" s="216"/>
      <c r="P66" s="216"/>
      <c r="Q66" s="216"/>
      <c r="R66" s="216"/>
      <c r="S66" s="216"/>
      <c r="T66" s="216"/>
      <c r="U66" s="216"/>
      <c r="V66" s="216"/>
      <c r="W66" s="216"/>
      <c r="X66" s="216"/>
    </row>
    <row r="67" spans="1:24">
      <c r="A67" s="215"/>
      <c r="B67" s="219"/>
      <c r="C67" s="216"/>
      <c r="D67" s="216"/>
      <c r="E67" s="216"/>
      <c r="F67" s="216"/>
      <c r="G67" s="216"/>
      <c r="H67" s="216"/>
      <c r="I67" s="216"/>
      <c r="J67" s="217"/>
      <c r="K67" s="218"/>
      <c r="L67" s="218"/>
      <c r="M67" s="218"/>
      <c r="N67" s="218"/>
      <c r="O67" s="216"/>
      <c r="P67" s="216"/>
      <c r="Q67" s="216"/>
      <c r="R67" s="216"/>
      <c r="S67" s="216"/>
      <c r="T67" s="216"/>
      <c r="U67" s="216"/>
      <c r="V67" s="216"/>
      <c r="W67" s="216"/>
      <c r="X67" s="216"/>
    </row>
    <row r="68" spans="1:24">
      <c r="A68" s="215"/>
      <c r="B68" s="219"/>
      <c r="C68" s="216"/>
      <c r="D68" s="216"/>
      <c r="E68" s="216"/>
      <c r="F68" s="216"/>
      <c r="G68" s="216"/>
      <c r="H68" s="216"/>
      <c r="I68" s="216"/>
      <c r="J68" s="217"/>
      <c r="K68" s="218"/>
      <c r="L68" s="218"/>
      <c r="M68" s="218"/>
      <c r="N68" s="218"/>
      <c r="O68" s="216"/>
      <c r="P68" s="216"/>
      <c r="Q68" s="216"/>
      <c r="R68" s="216"/>
      <c r="S68" s="216"/>
      <c r="T68" s="216"/>
      <c r="U68" s="216"/>
      <c r="V68" s="216"/>
      <c r="W68" s="216"/>
      <c r="X68" s="216"/>
    </row>
    <row r="69" spans="1:24">
      <c r="A69" s="215"/>
      <c r="B69" s="219"/>
      <c r="C69" s="216"/>
      <c r="D69" s="216"/>
      <c r="E69" s="216"/>
      <c r="F69" s="216"/>
      <c r="G69" s="216"/>
      <c r="H69" s="216"/>
      <c r="I69" s="216"/>
      <c r="J69" s="217"/>
      <c r="K69" s="218"/>
      <c r="L69" s="218"/>
      <c r="M69" s="218"/>
      <c r="N69" s="218"/>
      <c r="O69" s="216"/>
      <c r="P69" s="216"/>
      <c r="Q69" s="216"/>
      <c r="R69" s="216"/>
      <c r="S69" s="216"/>
      <c r="T69" s="216"/>
      <c r="U69" s="216"/>
      <c r="V69" s="216"/>
      <c r="W69" s="216"/>
      <c r="X69" s="216"/>
    </row>
    <row r="70" spans="1:24">
      <c r="A70" s="215"/>
      <c r="B70" s="219"/>
      <c r="C70" s="216"/>
      <c r="D70" s="216"/>
      <c r="E70" s="216"/>
      <c r="F70" s="216"/>
      <c r="G70" s="216"/>
      <c r="H70" s="216"/>
      <c r="I70" s="216"/>
      <c r="J70" s="217"/>
      <c r="K70" s="218"/>
      <c r="L70" s="218"/>
      <c r="M70" s="218"/>
      <c r="N70" s="218"/>
      <c r="O70" s="216"/>
      <c r="P70" s="216"/>
      <c r="Q70" s="216"/>
      <c r="R70" s="216"/>
      <c r="S70" s="216"/>
      <c r="T70" s="216"/>
      <c r="U70" s="216"/>
      <c r="V70" s="216"/>
      <c r="W70" s="216"/>
      <c r="X70" s="216"/>
    </row>
    <row r="71" spans="1:24">
      <c r="A71" s="215"/>
      <c r="B71" s="219"/>
      <c r="C71" s="216"/>
      <c r="D71" s="216"/>
      <c r="E71" s="216"/>
      <c r="F71" s="216"/>
      <c r="G71" s="216"/>
      <c r="H71" s="216"/>
      <c r="I71" s="216"/>
      <c r="J71" s="217"/>
      <c r="K71" s="218"/>
      <c r="L71" s="218"/>
      <c r="M71" s="218"/>
      <c r="N71" s="218"/>
      <c r="O71" s="216"/>
      <c r="P71" s="216"/>
      <c r="Q71" s="216"/>
      <c r="R71" s="216"/>
      <c r="S71" s="216"/>
      <c r="T71" s="216"/>
      <c r="U71" s="216"/>
      <c r="V71" s="216"/>
      <c r="W71" s="216"/>
      <c r="X71" s="216"/>
    </row>
    <row r="72" spans="1:24">
      <c r="A72" s="215"/>
      <c r="B72" s="219"/>
      <c r="C72" s="216"/>
      <c r="D72" s="216"/>
      <c r="E72" s="216"/>
      <c r="F72" s="216"/>
      <c r="G72" s="216"/>
      <c r="H72" s="216"/>
      <c r="I72" s="216"/>
      <c r="J72" s="217"/>
      <c r="K72" s="218"/>
      <c r="L72" s="218"/>
      <c r="M72" s="218"/>
      <c r="N72" s="218"/>
      <c r="O72" s="216"/>
      <c r="P72" s="216"/>
      <c r="Q72" s="216"/>
      <c r="R72" s="216"/>
      <c r="S72" s="216"/>
      <c r="T72" s="216"/>
      <c r="U72" s="216"/>
      <c r="V72" s="216"/>
      <c r="W72" s="216"/>
      <c r="X72" s="216"/>
    </row>
    <row r="73" spans="1:24">
      <c r="A73" s="215"/>
      <c r="B73" s="219"/>
      <c r="C73" s="216"/>
      <c r="D73" s="216"/>
      <c r="E73" s="216"/>
      <c r="F73" s="216"/>
      <c r="G73" s="216"/>
      <c r="H73" s="216"/>
      <c r="I73" s="216"/>
      <c r="J73" s="217"/>
      <c r="K73" s="218"/>
      <c r="L73" s="218"/>
      <c r="M73" s="218"/>
      <c r="N73" s="218"/>
      <c r="O73" s="216"/>
      <c r="P73" s="216"/>
      <c r="Q73" s="216"/>
      <c r="R73" s="216"/>
      <c r="S73" s="216"/>
      <c r="T73" s="216"/>
      <c r="U73" s="216"/>
      <c r="V73" s="216"/>
      <c r="W73" s="216"/>
      <c r="X73" s="216"/>
    </row>
    <row r="74" spans="1:24">
      <c r="A74" s="215"/>
      <c r="B74" s="219"/>
      <c r="C74" s="216"/>
      <c r="D74" s="216"/>
      <c r="E74" s="216"/>
      <c r="F74" s="216"/>
      <c r="G74" s="216"/>
      <c r="H74" s="216"/>
      <c r="I74" s="216"/>
      <c r="J74" s="217"/>
      <c r="K74" s="218"/>
      <c r="L74" s="218"/>
      <c r="M74" s="218"/>
      <c r="N74" s="218"/>
      <c r="O74" s="216"/>
      <c r="P74" s="216"/>
      <c r="Q74" s="216"/>
      <c r="R74" s="216"/>
      <c r="S74" s="216"/>
      <c r="T74" s="216"/>
      <c r="U74" s="216"/>
      <c r="V74" s="216"/>
      <c r="W74" s="216"/>
      <c r="X74" s="216"/>
    </row>
    <row r="75" spans="1:24">
      <c r="A75" s="215"/>
      <c r="B75" s="215"/>
      <c r="C75" s="219"/>
      <c r="D75" s="215"/>
      <c r="E75" s="215"/>
      <c r="F75" s="215"/>
      <c r="G75" s="215"/>
      <c r="H75" s="215"/>
      <c r="I75" s="215"/>
      <c r="J75" s="215"/>
      <c r="K75" s="215"/>
      <c r="L75" s="215"/>
      <c r="M75" s="215"/>
      <c r="N75" s="215"/>
      <c r="O75" s="215"/>
      <c r="P75" s="215"/>
      <c r="Q75" s="215"/>
      <c r="R75" s="215"/>
      <c r="S75" s="215"/>
      <c r="T75" s="215"/>
      <c r="U75" s="215"/>
      <c r="V75" s="215"/>
      <c r="W75" s="215"/>
      <c r="X75" s="215"/>
    </row>
    <row r="76" spans="1:24">
      <c r="A76" s="296"/>
      <c r="B76" s="296"/>
      <c r="C76" s="296"/>
      <c r="D76" s="296"/>
      <c r="E76" s="296"/>
      <c r="F76" s="296"/>
      <c r="G76" s="296"/>
      <c r="H76" s="296"/>
      <c r="I76" s="296"/>
      <c r="J76" s="296"/>
      <c r="K76" s="296"/>
      <c r="L76" s="296"/>
      <c r="M76" s="296"/>
      <c r="N76" s="296"/>
      <c r="O76" s="296"/>
      <c r="P76" s="296"/>
      <c r="Q76" s="296"/>
      <c r="R76" s="296"/>
      <c r="S76" s="296"/>
      <c r="T76" s="296"/>
      <c r="U76" s="296"/>
      <c r="V76" s="296"/>
      <c r="W76" s="296"/>
      <c r="X76" s="296"/>
    </row>
    <row r="77" spans="1:24">
      <c r="A77" s="215"/>
      <c r="B77" s="215"/>
      <c r="C77" s="215"/>
      <c r="D77" s="215"/>
      <c r="E77" s="215"/>
      <c r="F77" s="215"/>
      <c r="G77" s="215"/>
      <c r="H77" s="215"/>
      <c r="I77" s="215"/>
      <c r="J77" s="215"/>
      <c r="K77" s="215"/>
      <c r="L77" s="215"/>
      <c r="M77" s="215"/>
      <c r="N77" s="215"/>
      <c r="O77" s="215"/>
      <c r="P77" s="215"/>
      <c r="Q77" s="215"/>
      <c r="R77" s="215"/>
      <c r="S77" s="215"/>
      <c r="T77" s="215"/>
      <c r="U77" s="215"/>
      <c r="V77" s="215"/>
      <c r="W77" s="215"/>
      <c r="X77" s="215"/>
    </row>
  </sheetData>
  <mergeCells count="28">
    <mergeCell ref="A76:X76"/>
    <mergeCell ref="L25:N25"/>
    <mergeCell ref="B26:F28"/>
    <mergeCell ref="G26:V28"/>
    <mergeCell ref="B29:F31"/>
    <mergeCell ref="G29:V31"/>
    <mergeCell ref="B32:F32"/>
    <mergeCell ref="G32:V32"/>
    <mergeCell ref="B33:F35"/>
    <mergeCell ref="G33:V35"/>
    <mergeCell ref="P37:V37"/>
    <mergeCell ref="L38:O38"/>
    <mergeCell ref="P38:V38"/>
    <mergeCell ref="H22:I22"/>
    <mergeCell ref="J22:N22"/>
    <mergeCell ref="O22:P22"/>
    <mergeCell ref="A1:X1"/>
    <mergeCell ref="A3:X3"/>
    <mergeCell ref="Q10:X10"/>
    <mergeCell ref="Q11:X11"/>
    <mergeCell ref="T5:X5"/>
    <mergeCell ref="N12:P12"/>
    <mergeCell ref="N11:P11"/>
    <mergeCell ref="N10:P10"/>
    <mergeCell ref="Q12:X12"/>
    <mergeCell ref="A16:X16"/>
    <mergeCell ref="A17:X17"/>
    <mergeCell ref="B19:X19"/>
  </mergeCells>
  <phoneticPr fontId="1"/>
  <dataValidations count="3">
    <dataValidation allowBlank="1" showInputMessage="1" showErrorMessage="1" promptTitle="代表者名の入力" prompt="法人代表者の職名及び氏名を入力してください。" sqref="Q13:Q14" xr:uid="{15693742-2DDA-434D-A1CC-42C94F0665F4}"/>
    <dataValidation allowBlank="1" showErrorMessage="1" promptTitle="代表者名の入力" prompt="法人代表者の職名及び氏名を入力してください。" sqref="Q11:X12" xr:uid="{A3804F56-4F95-4181-AB49-12BE5631D1E3}"/>
    <dataValidation allowBlank="1" showErrorMessage="1" promptTitle="所在地の入力" prompt="法人所在地を記載してください。" sqref="Q10:X10" xr:uid="{6DE3FB58-74B6-4021-A209-8971B83924DA}"/>
  </dataValidations>
  <pageMargins left="0.7" right="0.7" top="0.75" bottom="0.75" header="0.3" footer="0.3"/>
  <pageSetup paperSize="9" scale="73" orientation="portrait"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E824-2122-4502-916E-361395D57BFE}">
  <sheetPr codeName="Sheet20"/>
  <dimension ref="A1:P67"/>
  <sheetViews>
    <sheetView topLeftCell="A40" zoomScaleNormal="100" workbookViewId="0">
      <selection activeCell="E1" sqref="E1"/>
    </sheetView>
  </sheetViews>
  <sheetFormatPr defaultRowHeight="18"/>
  <cols>
    <col min="1" max="1" width="13.08203125" style="2" customWidth="1"/>
    <col min="3" max="3" width="75" bestFit="1" customWidth="1"/>
  </cols>
  <sheetData>
    <row r="1" spans="1:16">
      <c r="A1" s="1" t="s">
        <v>396</v>
      </c>
      <c r="B1" t="s">
        <v>397</v>
      </c>
      <c r="C1" s="1" t="s">
        <v>85</v>
      </c>
      <c r="D1" t="s">
        <v>398</v>
      </c>
      <c r="E1" t="s">
        <v>399</v>
      </c>
      <c r="F1" t="s">
        <v>400</v>
      </c>
      <c r="G1" t="s">
        <v>401</v>
      </c>
    </row>
    <row r="2" spans="1:16">
      <c r="A2" s="1" t="s">
        <v>402</v>
      </c>
      <c r="B2" t="s">
        <v>403</v>
      </c>
      <c r="C2" s="1" t="s">
        <v>153</v>
      </c>
      <c r="D2" s="1" t="s">
        <v>155</v>
      </c>
      <c r="E2" s="1" t="s">
        <v>155</v>
      </c>
      <c r="F2" s="1" t="s">
        <v>161</v>
      </c>
      <c r="G2" t="s">
        <v>165</v>
      </c>
      <c r="M2" t="s">
        <v>164</v>
      </c>
      <c r="P2" t="s">
        <v>404</v>
      </c>
    </row>
    <row r="3" spans="1:16">
      <c r="A3" s="1" t="s">
        <v>405</v>
      </c>
      <c r="B3" t="s">
        <v>220</v>
      </c>
      <c r="C3" s="1" t="s">
        <v>406</v>
      </c>
      <c r="D3" s="1" t="s">
        <v>407</v>
      </c>
      <c r="E3" s="1" t="s">
        <v>407</v>
      </c>
      <c r="F3" s="1" t="s">
        <v>163</v>
      </c>
      <c r="G3" s="1" t="s">
        <v>408</v>
      </c>
      <c r="M3" t="s">
        <v>409</v>
      </c>
    </row>
    <row r="4" spans="1:16">
      <c r="A4" s="1" t="s">
        <v>410</v>
      </c>
      <c r="C4" s="1" t="s">
        <v>411</v>
      </c>
      <c r="D4" s="1" t="s">
        <v>412</v>
      </c>
      <c r="E4" s="1" t="s">
        <v>412</v>
      </c>
      <c r="F4" s="1" t="s">
        <v>413</v>
      </c>
      <c r="I4" t="s">
        <v>414</v>
      </c>
    </row>
    <row r="5" spans="1:16">
      <c r="A5" s="1" t="s">
        <v>415</v>
      </c>
      <c r="B5" t="s">
        <v>416</v>
      </c>
      <c r="C5" s="1" t="s">
        <v>417</v>
      </c>
      <c r="D5" s="1" t="s">
        <v>418</v>
      </c>
      <c r="E5" s="1" t="s">
        <v>419</v>
      </c>
      <c r="F5" s="1"/>
      <c r="I5" t="s">
        <v>420</v>
      </c>
    </row>
    <row r="6" spans="1:16">
      <c r="A6" s="1" t="s">
        <v>421</v>
      </c>
      <c r="B6" t="s">
        <v>403</v>
      </c>
      <c r="C6" s="1" t="s">
        <v>422</v>
      </c>
      <c r="E6" s="1" t="s">
        <v>423</v>
      </c>
      <c r="G6" s="1" t="s">
        <v>424</v>
      </c>
      <c r="N6" t="s">
        <v>425</v>
      </c>
    </row>
    <row r="7" spans="1:16">
      <c r="A7" s="1" t="s">
        <v>426</v>
      </c>
      <c r="B7" t="s">
        <v>220</v>
      </c>
      <c r="C7" s="1" t="s">
        <v>427</v>
      </c>
      <c r="E7" s="1" t="s">
        <v>428</v>
      </c>
      <c r="G7" s="1" t="s">
        <v>429</v>
      </c>
      <c r="N7" t="s">
        <v>430</v>
      </c>
    </row>
    <row r="8" spans="1:16">
      <c r="A8" s="1" t="s">
        <v>431</v>
      </c>
      <c r="C8" s="1" t="s">
        <v>432</v>
      </c>
      <c r="E8" s="1" t="s">
        <v>433</v>
      </c>
      <c r="N8" t="s">
        <v>434</v>
      </c>
    </row>
    <row r="9" spans="1:16">
      <c r="A9" s="1" t="s">
        <v>435</v>
      </c>
      <c r="C9" s="1" t="s">
        <v>436</v>
      </c>
      <c r="E9" s="1" t="s">
        <v>437</v>
      </c>
      <c r="G9" t="s">
        <v>162</v>
      </c>
      <c r="N9" t="s">
        <v>438</v>
      </c>
    </row>
    <row r="10" spans="1:16">
      <c r="A10" s="1" t="s">
        <v>439</v>
      </c>
      <c r="C10" s="1" t="s">
        <v>440</v>
      </c>
      <c r="E10" s="1" t="s">
        <v>441</v>
      </c>
      <c r="G10" t="s">
        <v>442</v>
      </c>
      <c r="N10" t="s">
        <v>443</v>
      </c>
    </row>
    <row r="11" spans="1:16">
      <c r="A11" s="1" t="s">
        <v>444</v>
      </c>
      <c r="C11" s="1" t="s">
        <v>445</v>
      </c>
      <c r="E11" s="1" t="s">
        <v>446</v>
      </c>
      <c r="N11" t="s">
        <v>447</v>
      </c>
    </row>
    <row r="12" spans="1:16">
      <c r="A12" s="1" t="s">
        <v>448</v>
      </c>
      <c r="C12" s="1" t="s">
        <v>449</v>
      </c>
      <c r="E12" s="1" t="s">
        <v>450</v>
      </c>
      <c r="N12" t="s">
        <v>451</v>
      </c>
    </row>
    <row r="13" spans="1:16">
      <c r="A13" s="1" t="s">
        <v>151</v>
      </c>
      <c r="C13" s="1" t="s">
        <v>452</v>
      </c>
      <c r="N13" t="s">
        <v>453</v>
      </c>
    </row>
    <row r="14" spans="1:16">
      <c r="A14" s="1" t="s">
        <v>454</v>
      </c>
      <c r="C14" s="86" t="s">
        <v>455</v>
      </c>
      <c r="N14" t="s">
        <v>456</v>
      </c>
    </row>
    <row r="15" spans="1:16">
      <c r="A15" s="1" t="s">
        <v>457</v>
      </c>
      <c r="C15" s="1" t="s">
        <v>458</v>
      </c>
      <c r="N15" t="s">
        <v>459</v>
      </c>
    </row>
    <row r="16" spans="1:16">
      <c r="A16" s="1" t="s">
        <v>460</v>
      </c>
      <c r="C16" s="1" t="s">
        <v>461</v>
      </c>
      <c r="N16" t="s">
        <v>462</v>
      </c>
    </row>
    <row r="17" spans="1:3">
      <c r="A17" s="1" t="s">
        <v>463</v>
      </c>
      <c r="C17" s="1" t="s">
        <v>464</v>
      </c>
    </row>
    <row r="18" spans="1:3">
      <c r="A18" s="1" t="s">
        <v>465</v>
      </c>
      <c r="C18" s="1" t="s">
        <v>466</v>
      </c>
    </row>
    <row r="19" spans="1:3">
      <c r="A19" s="1" t="s">
        <v>467</v>
      </c>
      <c r="C19" s="1" t="s">
        <v>468</v>
      </c>
    </row>
    <row r="20" spans="1:3">
      <c r="A20" s="1" t="s">
        <v>469</v>
      </c>
      <c r="C20" s="1" t="s">
        <v>470</v>
      </c>
    </row>
    <row r="21" spans="1:3">
      <c r="A21" s="1" t="s">
        <v>471</v>
      </c>
      <c r="C21" s="1" t="s">
        <v>472</v>
      </c>
    </row>
    <row r="22" spans="1:3">
      <c r="A22" s="1" t="s">
        <v>473</v>
      </c>
      <c r="C22" s="1" t="s">
        <v>474</v>
      </c>
    </row>
    <row r="23" spans="1:3">
      <c r="A23" s="1" t="s">
        <v>475</v>
      </c>
      <c r="C23" s="1" t="s">
        <v>476</v>
      </c>
    </row>
    <row r="24" spans="1:3">
      <c r="A24" s="1" t="s">
        <v>477</v>
      </c>
      <c r="C24" s="1" t="s">
        <v>478</v>
      </c>
    </row>
    <row r="25" spans="1:3">
      <c r="A25" s="1" t="s">
        <v>479</v>
      </c>
      <c r="C25" s="1" t="s">
        <v>480</v>
      </c>
    </row>
    <row r="26" spans="1:3">
      <c r="A26" s="1" t="s">
        <v>481</v>
      </c>
      <c r="C26" s="1" t="s">
        <v>482</v>
      </c>
    </row>
    <row r="27" spans="1:3">
      <c r="A27" s="1" t="s">
        <v>483</v>
      </c>
      <c r="C27" s="1" t="s">
        <v>484</v>
      </c>
    </row>
    <row r="28" spans="1:3">
      <c r="A28" s="1" t="s">
        <v>485</v>
      </c>
      <c r="C28" s="1" t="s">
        <v>486</v>
      </c>
    </row>
    <row r="29" spans="1:3">
      <c r="A29" s="1" t="s">
        <v>487</v>
      </c>
      <c r="C29" s="1" t="s">
        <v>488</v>
      </c>
    </row>
    <row r="30" spans="1:3">
      <c r="A30" s="1" t="s">
        <v>489</v>
      </c>
      <c r="C30" s="86" t="s">
        <v>490</v>
      </c>
    </row>
    <row r="31" spans="1:3">
      <c r="A31" s="1" t="s">
        <v>491</v>
      </c>
      <c r="C31" s="1" t="s">
        <v>492</v>
      </c>
    </row>
    <row r="32" spans="1:3">
      <c r="A32" s="1" t="s">
        <v>493</v>
      </c>
      <c r="C32" s="1" t="s">
        <v>494</v>
      </c>
    </row>
    <row r="33" spans="1:3">
      <c r="A33" s="1" t="s">
        <v>495</v>
      </c>
      <c r="C33" s="1" t="s">
        <v>496</v>
      </c>
    </row>
    <row r="34" spans="1:3">
      <c r="A34" s="1" t="s">
        <v>497</v>
      </c>
      <c r="C34" s="1" t="s">
        <v>498</v>
      </c>
    </row>
    <row r="35" spans="1:3">
      <c r="A35" s="1" t="s">
        <v>499</v>
      </c>
      <c r="C35" s="1" t="s">
        <v>500</v>
      </c>
    </row>
    <row r="36" spans="1:3">
      <c r="A36" s="1" t="s">
        <v>81</v>
      </c>
      <c r="C36" s="1" t="s">
        <v>501</v>
      </c>
    </row>
    <row r="37" spans="1:3">
      <c r="A37" s="1" t="s">
        <v>502</v>
      </c>
      <c r="C37" s="1" t="s">
        <v>503</v>
      </c>
    </row>
    <row r="38" spans="1:3">
      <c r="A38" s="1" t="s">
        <v>504</v>
      </c>
      <c r="C38" s="1" t="s">
        <v>505</v>
      </c>
    </row>
    <row r="39" spans="1:3">
      <c r="A39" s="1" t="s">
        <v>506</v>
      </c>
      <c r="C39" s="1" t="s">
        <v>507</v>
      </c>
    </row>
    <row r="40" spans="1:3">
      <c r="A40" s="1" t="s">
        <v>508</v>
      </c>
      <c r="C40" s="1" t="s">
        <v>509</v>
      </c>
    </row>
    <row r="41" spans="1:3">
      <c r="A41" s="1" t="s">
        <v>510</v>
      </c>
      <c r="C41" s="1" t="s">
        <v>511</v>
      </c>
    </row>
    <row r="42" spans="1:3">
      <c r="A42" s="1" t="s">
        <v>512</v>
      </c>
      <c r="C42" s="86" t="s">
        <v>537</v>
      </c>
    </row>
    <row r="43" spans="1:3">
      <c r="A43" s="1" t="s">
        <v>513</v>
      </c>
      <c r="C43" s="86" t="s">
        <v>538</v>
      </c>
    </row>
    <row r="44" spans="1:3">
      <c r="A44" s="1" t="s">
        <v>514</v>
      </c>
      <c r="C44" s="86" t="s">
        <v>539</v>
      </c>
    </row>
    <row r="45" spans="1:3">
      <c r="A45" s="1" t="s">
        <v>515</v>
      </c>
      <c r="C45" s="86" t="s">
        <v>540</v>
      </c>
    </row>
    <row r="46" spans="1:3">
      <c r="A46" s="1" t="s">
        <v>516</v>
      </c>
      <c r="C46" s="86" t="s">
        <v>541</v>
      </c>
    </row>
    <row r="47" spans="1:3">
      <c r="A47" s="1" t="s">
        <v>517</v>
      </c>
      <c r="C47" s="86" t="s">
        <v>542</v>
      </c>
    </row>
    <row r="48" spans="1:3">
      <c r="A48" s="1" t="s">
        <v>518</v>
      </c>
      <c r="C48" s="86" t="s">
        <v>543</v>
      </c>
    </row>
    <row r="49" spans="3:3">
      <c r="C49" s="86" t="s">
        <v>544</v>
      </c>
    </row>
    <row r="50" spans="3:3">
      <c r="C50" s="86" t="s">
        <v>545</v>
      </c>
    </row>
    <row r="51" spans="3:3">
      <c r="C51" s="86" t="s">
        <v>546</v>
      </c>
    </row>
    <row r="52" spans="3:3">
      <c r="C52" s="86" t="s">
        <v>547</v>
      </c>
    </row>
    <row r="53" spans="3:3">
      <c r="C53" s="86" t="s">
        <v>548</v>
      </c>
    </row>
    <row r="54" spans="3:3">
      <c r="C54" s="86" t="s">
        <v>549</v>
      </c>
    </row>
    <row r="55" spans="3:3">
      <c r="C55" s="86" t="s">
        <v>550</v>
      </c>
    </row>
    <row r="56" spans="3:3">
      <c r="C56" s="86" t="s">
        <v>551</v>
      </c>
    </row>
    <row r="57" spans="3:3">
      <c r="C57" s="86" t="s">
        <v>552</v>
      </c>
    </row>
    <row r="58" spans="3:3">
      <c r="C58" s="86" t="s">
        <v>553</v>
      </c>
    </row>
    <row r="59" spans="3:3">
      <c r="C59" s="86" t="s">
        <v>554</v>
      </c>
    </row>
    <row r="60" spans="3:3">
      <c r="C60" s="86" t="s">
        <v>555</v>
      </c>
    </row>
    <row r="61" spans="3:3">
      <c r="C61" s="86" t="s">
        <v>556</v>
      </c>
    </row>
    <row r="62" spans="3:3">
      <c r="C62" s="86" t="s">
        <v>557</v>
      </c>
    </row>
    <row r="63" spans="3:3">
      <c r="C63" s="86" t="s">
        <v>558</v>
      </c>
    </row>
    <row r="64" spans="3:3">
      <c r="C64" s="86" t="s">
        <v>559</v>
      </c>
    </row>
    <row r="65" spans="3:3">
      <c r="C65" s="86" t="s">
        <v>560</v>
      </c>
    </row>
    <row r="66" spans="3:3">
      <c r="C66" s="86" t="s">
        <v>535</v>
      </c>
    </row>
    <row r="67" spans="3:3">
      <c r="C67" s="86" t="s">
        <v>536</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09075-6C29-4801-B590-83F9CC11EBD5}">
  <sheetPr codeName="Sheet2">
    <pageSetUpPr fitToPage="1"/>
  </sheetPr>
  <dimension ref="A1:X77"/>
  <sheetViews>
    <sheetView view="pageBreakPreview" zoomScaleNormal="100" zoomScaleSheetLayoutView="100" workbookViewId="0">
      <selection activeCell="Z9" sqref="Z9"/>
    </sheetView>
  </sheetViews>
  <sheetFormatPr defaultRowHeight="18"/>
  <cols>
    <col min="1" max="24" width="4.58203125" customWidth="1"/>
  </cols>
  <sheetData>
    <row r="1" spans="1:24" ht="22.5">
      <c r="A1" s="304" t="s">
        <v>48</v>
      </c>
      <c r="B1" s="305"/>
      <c r="C1" s="305"/>
      <c r="D1" s="305"/>
      <c r="E1" s="305"/>
      <c r="F1" s="305"/>
      <c r="G1" s="305"/>
      <c r="H1" s="305"/>
      <c r="I1" s="305"/>
      <c r="J1" s="305"/>
      <c r="K1" s="305"/>
      <c r="L1" s="305"/>
      <c r="M1" s="305"/>
      <c r="N1" s="305"/>
      <c r="O1" s="305"/>
      <c r="P1" s="305"/>
      <c r="Q1" s="305"/>
      <c r="R1" s="305"/>
      <c r="S1" s="305"/>
      <c r="T1" s="305"/>
      <c r="U1" s="305"/>
      <c r="V1" s="305"/>
      <c r="W1" s="305"/>
      <c r="X1" s="305"/>
    </row>
    <row r="2" spans="1:24">
      <c r="A2" s="200"/>
      <c r="B2" s="200"/>
      <c r="C2" s="200"/>
      <c r="D2" s="200"/>
      <c r="E2" s="200"/>
      <c r="F2" s="200"/>
      <c r="G2" s="200"/>
      <c r="H2" s="200"/>
      <c r="I2" s="200"/>
      <c r="J2" s="200"/>
      <c r="K2" s="200"/>
      <c r="L2" s="200"/>
      <c r="M2" s="200"/>
      <c r="N2" s="200"/>
      <c r="O2" s="200"/>
      <c r="P2" s="200"/>
      <c r="Q2" s="200" t="s">
        <v>49</v>
      </c>
      <c r="R2" s="200"/>
      <c r="S2" s="200"/>
      <c r="T2" s="200"/>
      <c r="U2" s="200"/>
      <c r="V2" s="200"/>
      <c r="W2" s="201"/>
      <c r="X2" s="201"/>
    </row>
    <row r="3" spans="1:24" ht="24" customHeight="1">
      <c r="A3" s="200"/>
      <c r="B3" s="200"/>
      <c r="C3" s="200"/>
      <c r="D3" s="200"/>
      <c r="E3" s="200"/>
      <c r="F3" s="200"/>
      <c r="G3" s="200"/>
      <c r="H3" s="200"/>
      <c r="I3" s="200"/>
      <c r="J3" s="200"/>
      <c r="K3" s="200"/>
      <c r="L3" s="200"/>
      <c r="M3" s="200"/>
      <c r="N3" s="200"/>
      <c r="O3" s="200"/>
      <c r="P3" s="200"/>
      <c r="Q3" s="200"/>
      <c r="R3" s="202"/>
      <c r="S3" s="307">
        <f>'経費所要額調書（合計）'!D8</f>
        <v>0</v>
      </c>
      <c r="T3" s="307"/>
      <c r="U3" s="307"/>
      <c r="V3" s="307"/>
      <c r="W3" s="307"/>
      <c r="X3" s="307"/>
    </row>
    <row r="4" spans="1:24">
      <c r="A4" s="200"/>
      <c r="B4" s="200"/>
      <c r="C4" s="200"/>
      <c r="D4" s="200"/>
      <c r="E4" s="200"/>
      <c r="F4" s="200"/>
      <c r="G4" s="200"/>
      <c r="H4" s="200"/>
      <c r="I4" s="200"/>
      <c r="J4" s="200"/>
      <c r="K4" s="200"/>
      <c r="L4" s="200"/>
      <c r="M4" s="200"/>
      <c r="N4" s="200"/>
      <c r="O4" s="200"/>
      <c r="P4" s="200"/>
      <c r="Q4" s="200"/>
      <c r="R4" s="200"/>
      <c r="S4" s="200"/>
      <c r="T4" s="200"/>
      <c r="U4" s="200"/>
      <c r="V4" s="200"/>
      <c r="W4" s="200"/>
      <c r="X4" s="200"/>
    </row>
    <row r="5" spans="1:24">
      <c r="A5" s="200"/>
      <c r="B5" s="200" t="s">
        <v>50</v>
      </c>
      <c r="C5" s="200"/>
      <c r="D5" s="200"/>
      <c r="E5" s="200"/>
      <c r="F5" s="200"/>
      <c r="G5" s="200"/>
      <c r="H5" s="200"/>
      <c r="I5" s="200"/>
      <c r="J5" s="200"/>
      <c r="K5" s="200"/>
      <c r="L5" s="200"/>
      <c r="M5" s="200"/>
      <c r="N5" s="200"/>
      <c r="O5" s="200"/>
      <c r="P5" s="200"/>
      <c r="Q5" s="200"/>
      <c r="R5" s="200"/>
      <c r="S5" s="200"/>
      <c r="T5" s="200"/>
      <c r="U5" s="200"/>
      <c r="V5" s="200"/>
      <c r="W5" s="200"/>
      <c r="X5" s="200"/>
    </row>
    <row r="6" spans="1:24">
      <c r="A6" s="200"/>
      <c r="B6" s="200"/>
      <c r="C6" s="200"/>
      <c r="D6" s="200"/>
      <c r="E6" s="200"/>
      <c r="F6" s="200"/>
      <c r="G6" s="200"/>
      <c r="H6" s="200"/>
      <c r="I6" s="200"/>
      <c r="J6" s="200"/>
      <c r="K6" s="200"/>
      <c r="L6" s="200"/>
      <c r="M6" s="200"/>
      <c r="N6" s="200"/>
      <c r="O6" s="200"/>
      <c r="P6" s="200"/>
      <c r="Q6" s="200"/>
      <c r="R6" s="200"/>
      <c r="S6" s="200"/>
      <c r="T6" s="200"/>
      <c r="U6" s="200"/>
      <c r="V6" s="200"/>
      <c r="W6" s="200"/>
      <c r="X6" s="200"/>
    </row>
    <row r="7" spans="1:24">
      <c r="A7" s="200"/>
      <c r="B7" s="200"/>
      <c r="C7" s="200"/>
      <c r="D7" s="200"/>
      <c r="E7" s="200"/>
      <c r="F7" s="200"/>
      <c r="G7" s="200"/>
      <c r="H7" s="200"/>
      <c r="I7" s="200"/>
      <c r="J7" s="200"/>
      <c r="K7" s="200"/>
      <c r="L7" s="200"/>
      <c r="M7" s="200"/>
      <c r="N7" s="200"/>
      <c r="O7" s="200"/>
      <c r="P7" s="200"/>
      <c r="Q7" s="200"/>
      <c r="R7" s="200"/>
      <c r="S7" s="200"/>
      <c r="T7" s="200"/>
      <c r="U7" s="200"/>
      <c r="V7" s="200"/>
      <c r="W7" s="200"/>
      <c r="X7" s="200"/>
    </row>
    <row r="8" spans="1:24" ht="24" customHeight="1">
      <c r="A8" s="200"/>
      <c r="B8" s="200"/>
      <c r="C8" s="200"/>
      <c r="D8" s="200"/>
      <c r="E8" s="200"/>
      <c r="F8" s="200"/>
      <c r="G8" s="200"/>
      <c r="H8" s="200"/>
      <c r="I8" s="200"/>
      <c r="J8" s="200"/>
      <c r="K8" s="200"/>
      <c r="L8" s="200"/>
      <c r="M8" s="200"/>
      <c r="N8" s="299" t="s">
        <v>51</v>
      </c>
      <c r="O8" s="299"/>
      <c r="P8" s="299"/>
      <c r="Q8" s="306">
        <f>'経費所要額調書（合計）'!B8</f>
        <v>0</v>
      </c>
      <c r="R8" s="306"/>
      <c r="S8" s="306"/>
      <c r="T8" s="306"/>
      <c r="U8" s="306"/>
      <c r="V8" s="306"/>
      <c r="W8" s="306"/>
      <c r="X8" s="306"/>
    </row>
    <row r="9" spans="1:24" ht="24" customHeight="1">
      <c r="A9" s="200"/>
      <c r="B9" s="200"/>
      <c r="C9" s="200"/>
      <c r="D9" s="200"/>
      <c r="E9" s="200"/>
      <c r="F9" s="200"/>
      <c r="G9" s="200"/>
      <c r="H9" s="200"/>
      <c r="I9" s="200"/>
      <c r="J9" s="200"/>
      <c r="K9" s="200"/>
      <c r="L9" s="200"/>
      <c r="M9" s="200"/>
      <c r="N9" s="299" t="s">
        <v>52</v>
      </c>
      <c r="O9" s="299"/>
      <c r="P9" s="299"/>
      <c r="Q9" s="297">
        <f>'経費所要額調書（合計）'!B5</f>
        <v>0</v>
      </c>
      <c r="R9" s="297"/>
      <c r="S9" s="297"/>
      <c r="T9" s="297"/>
      <c r="U9" s="297"/>
      <c r="V9" s="297"/>
      <c r="W9" s="297"/>
      <c r="X9" s="297"/>
    </row>
    <row r="10" spans="1:24" ht="48" customHeight="1">
      <c r="A10" s="200"/>
      <c r="B10" s="200"/>
      <c r="C10" s="200"/>
      <c r="D10" s="200"/>
      <c r="E10" s="200"/>
      <c r="F10" s="200"/>
      <c r="G10" s="200"/>
      <c r="H10" s="200"/>
      <c r="I10" s="200"/>
      <c r="J10" s="200"/>
      <c r="K10" s="200"/>
      <c r="L10" s="203"/>
      <c r="M10" s="200"/>
      <c r="N10" s="303" t="s">
        <v>53</v>
      </c>
      <c r="O10" s="303"/>
      <c r="P10" s="303"/>
      <c r="Q10" s="297">
        <f>'経費所要額調書（合計）'!D5</f>
        <v>0</v>
      </c>
      <c r="R10" s="298"/>
      <c r="S10" s="298"/>
      <c r="T10" s="298"/>
      <c r="U10" s="298"/>
      <c r="V10" s="298"/>
      <c r="W10" s="298"/>
      <c r="X10" s="298"/>
    </row>
    <row r="11" spans="1:24" ht="22.5">
      <c r="A11" s="200"/>
      <c r="B11" s="200"/>
      <c r="C11" s="200"/>
      <c r="D11" s="200"/>
      <c r="E11" s="200"/>
      <c r="F11" s="200"/>
      <c r="G11" s="200"/>
      <c r="H11" s="200"/>
      <c r="I11" s="200"/>
      <c r="J11" s="200"/>
      <c r="K11" s="200"/>
      <c r="L11" s="203"/>
      <c r="M11" s="200"/>
      <c r="N11" s="200"/>
      <c r="O11" s="203"/>
      <c r="P11" s="204"/>
      <c r="Q11" s="205"/>
      <c r="R11" s="206"/>
      <c r="S11" s="206"/>
      <c r="T11" s="206"/>
      <c r="U11" s="206"/>
      <c r="V11" s="206"/>
      <c r="W11" s="206"/>
      <c r="X11" s="206"/>
    </row>
    <row r="12" spans="1:24" ht="22.5">
      <c r="A12" s="200"/>
      <c r="B12" s="200"/>
      <c r="C12" s="200"/>
      <c r="D12" s="200"/>
      <c r="E12" s="200"/>
      <c r="F12" s="200"/>
      <c r="G12" s="200"/>
      <c r="H12" s="200"/>
      <c r="I12" s="200"/>
      <c r="J12" s="200"/>
      <c r="K12" s="200"/>
      <c r="L12" s="203"/>
      <c r="M12" s="200"/>
      <c r="N12" s="200"/>
      <c r="O12" s="203"/>
      <c r="P12" s="204"/>
      <c r="Q12" s="205"/>
      <c r="R12" s="206"/>
      <c r="S12" s="206"/>
      <c r="T12" s="206"/>
      <c r="U12" s="206"/>
      <c r="V12" s="206"/>
      <c r="W12" s="206"/>
      <c r="X12" s="206"/>
    </row>
    <row r="13" spans="1:24">
      <c r="A13" s="200"/>
      <c r="B13" s="200"/>
      <c r="C13" s="200"/>
      <c r="D13" s="200"/>
      <c r="E13" s="200"/>
      <c r="F13" s="200"/>
      <c r="G13" s="200"/>
      <c r="H13" s="200"/>
      <c r="I13" s="200"/>
      <c r="J13" s="200"/>
      <c r="K13" s="200"/>
      <c r="L13" s="200"/>
      <c r="M13" s="200"/>
      <c r="N13" s="200"/>
      <c r="O13" s="200"/>
      <c r="P13" s="200"/>
      <c r="Q13" s="200"/>
      <c r="R13" s="200"/>
      <c r="S13" s="200"/>
      <c r="T13" s="200"/>
      <c r="U13" s="200"/>
      <c r="V13" s="200"/>
      <c r="W13" s="200"/>
      <c r="X13" s="200"/>
    </row>
    <row r="14" spans="1:24">
      <c r="A14" s="299" t="s">
        <v>54</v>
      </c>
      <c r="B14" s="299"/>
      <c r="C14" s="299"/>
      <c r="D14" s="299"/>
      <c r="E14" s="299"/>
      <c r="F14" s="299"/>
      <c r="G14" s="299"/>
      <c r="H14" s="299"/>
      <c r="I14" s="299"/>
      <c r="J14" s="299"/>
      <c r="K14" s="299"/>
      <c r="L14" s="299"/>
      <c r="M14" s="299"/>
      <c r="N14" s="299"/>
      <c r="O14" s="299"/>
      <c r="P14" s="299"/>
      <c r="Q14" s="299"/>
      <c r="R14" s="299"/>
      <c r="S14" s="299"/>
      <c r="T14" s="299"/>
      <c r="U14" s="299"/>
      <c r="V14" s="299"/>
      <c r="W14" s="299"/>
      <c r="X14" s="299"/>
    </row>
    <row r="15" spans="1:24">
      <c r="A15" s="207"/>
      <c r="B15" s="207"/>
      <c r="C15" s="207"/>
      <c r="D15" s="207"/>
      <c r="E15" s="207"/>
      <c r="F15" s="207"/>
      <c r="G15" s="207"/>
      <c r="H15" s="207"/>
      <c r="I15" s="207"/>
      <c r="J15" s="207"/>
      <c r="K15" s="207"/>
      <c r="L15" s="207"/>
      <c r="M15" s="207"/>
      <c r="N15" s="207"/>
      <c r="O15" s="207"/>
      <c r="P15" s="207"/>
      <c r="Q15" s="207"/>
      <c r="R15" s="207"/>
      <c r="S15" s="207"/>
      <c r="T15" s="207"/>
      <c r="U15" s="207"/>
      <c r="V15" s="207"/>
      <c r="W15" s="207"/>
      <c r="X15" s="207"/>
    </row>
    <row r="16" spans="1:24" ht="59.15" customHeight="1">
      <c r="A16" s="300" t="s">
        <v>55</v>
      </c>
      <c r="B16" s="300"/>
      <c r="C16" s="300"/>
      <c r="D16" s="300"/>
      <c r="E16" s="300"/>
      <c r="F16" s="300"/>
      <c r="G16" s="300"/>
      <c r="H16" s="300"/>
      <c r="I16" s="300"/>
      <c r="J16" s="300"/>
      <c r="K16" s="300"/>
      <c r="L16" s="300"/>
      <c r="M16" s="300"/>
      <c r="N16" s="300"/>
      <c r="O16" s="300"/>
      <c r="P16" s="300"/>
      <c r="Q16" s="300"/>
      <c r="R16" s="300"/>
      <c r="S16" s="300"/>
      <c r="T16" s="300"/>
      <c r="U16" s="300"/>
      <c r="V16" s="300"/>
      <c r="W16" s="300"/>
      <c r="X16" s="300"/>
    </row>
    <row r="17" spans="1:24">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row>
    <row r="18" spans="1:24">
      <c r="A18" s="208"/>
      <c r="B18" s="208"/>
      <c r="C18" s="208"/>
      <c r="D18" s="208"/>
      <c r="E18" s="208"/>
      <c r="F18" s="208"/>
      <c r="G18" s="208"/>
      <c r="H18" s="208"/>
      <c r="I18" s="208"/>
      <c r="J18" s="208"/>
      <c r="K18" s="208"/>
      <c r="L18" s="208"/>
      <c r="M18" s="208"/>
      <c r="N18" s="208"/>
      <c r="O18" s="208"/>
      <c r="P18" s="208"/>
      <c r="Q18" s="208"/>
      <c r="R18" s="208"/>
      <c r="S18" s="208"/>
      <c r="T18" s="208"/>
      <c r="U18" s="208"/>
      <c r="V18" s="208"/>
      <c r="W18" s="208"/>
      <c r="X18" s="208"/>
    </row>
    <row r="19" spans="1:24">
      <c r="A19" s="209"/>
      <c r="B19" s="302" t="s">
        <v>56</v>
      </c>
      <c r="C19" s="302"/>
      <c r="D19" s="302"/>
      <c r="E19" s="302"/>
      <c r="F19" s="302"/>
      <c r="G19" s="302"/>
      <c r="H19" s="302"/>
      <c r="I19" s="302"/>
      <c r="J19" s="302"/>
      <c r="K19" s="302"/>
      <c r="L19" s="302"/>
      <c r="M19" s="302"/>
      <c r="N19" s="302"/>
      <c r="O19" s="302"/>
      <c r="P19" s="302"/>
      <c r="Q19" s="302"/>
      <c r="R19" s="302"/>
      <c r="S19" s="302"/>
      <c r="T19" s="302"/>
      <c r="U19" s="302"/>
      <c r="V19" s="302"/>
      <c r="W19" s="302"/>
      <c r="X19" s="302"/>
    </row>
    <row r="20" spans="1:24">
      <c r="A20" s="209"/>
      <c r="B20" s="210"/>
      <c r="C20" s="210"/>
      <c r="D20" s="210"/>
      <c r="E20" s="210"/>
      <c r="F20" s="210"/>
      <c r="G20" s="210"/>
      <c r="H20" s="210"/>
      <c r="I20" s="210"/>
      <c r="J20" s="210"/>
      <c r="K20" s="210"/>
      <c r="L20" s="210"/>
      <c r="M20" s="210"/>
      <c r="N20" s="210"/>
      <c r="O20" s="210"/>
      <c r="P20" s="210"/>
      <c r="Q20" s="210"/>
      <c r="R20" s="210"/>
      <c r="S20" s="210"/>
      <c r="T20" s="210"/>
      <c r="U20" s="210"/>
      <c r="V20" s="210"/>
      <c r="W20" s="210"/>
      <c r="X20" s="210"/>
    </row>
    <row r="21" spans="1:24">
      <c r="A21" s="200"/>
      <c r="B21" s="211" t="s">
        <v>57</v>
      </c>
      <c r="C21" s="209"/>
      <c r="D21" s="209"/>
      <c r="E21" s="209"/>
      <c r="F21" s="209"/>
      <c r="G21" s="209"/>
      <c r="H21" s="209"/>
      <c r="I21" s="212" t="s">
        <v>58</v>
      </c>
      <c r="J21" s="295">
        <f ca="1">'経費所要額調書（合計）'!D30</f>
        <v>0</v>
      </c>
      <c r="K21" s="295"/>
      <c r="L21" s="295"/>
      <c r="M21" s="295"/>
      <c r="N21" s="295"/>
      <c r="O21" s="212" t="s">
        <v>59</v>
      </c>
      <c r="P21" s="209"/>
      <c r="Q21" s="209"/>
      <c r="R21" s="209"/>
      <c r="S21" s="209"/>
      <c r="T21" s="209"/>
      <c r="U21" s="209"/>
      <c r="V21" s="209"/>
      <c r="W21" s="209"/>
      <c r="X21" s="209"/>
    </row>
    <row r="22" spans="1:24" ht="22.5">
      <c r="A22" s="200"/>
      <c r="B22" s="211"/>
      <c r="C22" s="209"/>
      <c r="D22" s="209"/>
      <c r="E22" s="209"/>
      <c r="F22" s="209"/>
      <c r="G22" s="209"/>
      <c r="H22" s="209"/>
      <c r="I22" s="209"/>
      <c r="J22" s="213"/>
      <c r="K22" s="214"/>
      <c r="L22" s="214"/>
      <c r="M22" s="214"/>
      <c r="N22" s="214"/>
      <c r="O22" s="209"/>
      <c r="P22" s="209"/>
      <c r="Q22" s="209"/>
      <c r="R22" s="209"/>
      <c r="S22" s="209"/>
      <c r="T22" s="209"/>
      <c r="U22" s="209"/>
      <c r="V22" s="209"/>
      <c r="W22" s="209"/>
      <c r="X22" s="209"/>
    </row>
    <row r="23" spans="1:24" ht="22.5">
      <c r="A23" s="200"/>
      <c r="B23" s="211" t="s">
        <v>60</v>
      </c>
      <c r="C23" s="209"/>
      <c r="D23" s="209"/>
      <c r="E23" s="209"/>
      <c r="F23" s="209"/>
      <c r="G23" s="209"/>
      <c r="H23" s="209"/>
      <c r="I23" s="209"/>
      <c r="J23" s="213"/>
      <c r="K23" s="214"/>
      <c r="L23" s="214"/>
      <c r="M23" s="214"/>
      <c r="N23" s="214"/>
      <c r="O23" s="209"/>
      <c r="P23" s="209"/>
      <c r="Q23" s="209"/>
      <c r="R23" s="209"/>
      <c r="S23" s="209"/>
      <c r="T23" s="209"/>
      <c r="U23" s="209"/>
      <c r="V23" s="209"/>
      <c r="W23" s="209"/>
      <c r="X23" s="209"/>
    </row>
    <row r="24" spans="1:24" ht="22.5">
      <c r="A24" s="200"/>
      <c r="B24" s="211"/>
      <c r="C24" s="209"/>
      <c r="D24" s="209"/>
      <c r="E24" s="209"/>
      <c r="F24" s="209"/>
      <c r="G24" s="209"/>
      <c r="H24" s="209"/>
      <c r="I24" s="209"/>
      <c r="J24" s="213"/>
      <c r="K24" s="214"/>
      <c r="L24" s="214"/>
      <c r="M24" s="214"/>
      <c r="N24" s="214"/>
      <c r="O24" s="209"/>
      <c r="P24" s="209"/>
      <c r="Q24" s="209"/>
      <c r="R24" s="209"/>
      <c r="S24" s="209"/>
      <c r="T24" s="209"/>
      <c r="U24" s="209"/>
      <c r="V24" s="209"/>
      <c r="W24" s="209"/>
      <c r="X24" s="209"/>
    </row>
    <row r="25" spans="1:24" ht="22.5">
      <c r="A25" s="200"/>
      <c r="B25" s="211" t="s">
        <v>61</v>
      </c>
      <c r="C25" s="209"/>
      <c r="D25" s="209"/>
      <c r="E25" s="209"/>
      <c r="F25" s="209"/>
      <c r="G25" s="209"/>
      <c r="H25" s="209"/>
      <c r="I25" s="209"/>
      <c r="J25" s="213"/>
      <c r="K25" s="214"/>
      <c r="L25" s="214"/>
      <c r="M25" s="214"/>
      <c r="N25" s="214"/>
      <c r="O25" s="209"/>
      <c r="P25" s="209"/>
      <c r="Q25" s="209"/>
      <c r="R25" s="209"/>
      <c r="S25" s="209"/>
      <c r="T25" s="209"/>
      <c r="U25" s="209"/>
      <c r="V25" s="209"/>
      <c r="W25" s="209"/>
      <c r="X25" s="209"/>
    </row>
    <row r="26" spans="1:24" ht="22.5">
      <c r="A26" s="200"/>
      <c r="B26" s="211"/>
      <c r="C26" s="209"/>
      <c r="D26" s="209"/>
      <c r="E26" s="209"/>
      <c r="F26" s="209"/>
      <c r="G26" s="209"/>
      <c r="H26" s="209"/>
      <c r="I26" s="209"/>
      <c r="J26" s="213"/>
      <c r="K26" s="214"/>
      <c r="L26" s="214"/>
      <c r="M26" s="214"/>
      <c r="N26" s="214"/>
      <c r="O26" s="209"/>
      <c r="P26" s="209"/>
      <c r="Q26" s="209"/>
      <c r="R26" s="209"/>
      <c r="S26" s="209"/>
      <c r="T26" s="209"/>
      <c r="U26" s="209"/>
      <c r="V26" s="209"/>
      <c r="W26" s="209"/>
      <c r="X26" s="209"/>
    </row>
    <row r="27" spans="1:24" ht="21" customHeight="1">
      <c r="A27" s="200"/>
      <c r="B27" s="211" t="s">
        <v>62</v>
      </c>
      <c r="C27" s="209"/>
      <c r="D27" s="209"/>
      <c r="E27" s="209"/>
      <c r="F27" s="209"/>
      <c r="G27" s="209"/>
      <c r="H27" s="209"/>
      <c r="I27" s="209"/>
      <c r="J27" s="213"/>
      <c r="K27" s="214"/>
      <c r="L27" s="214"/>
      <c r="M27" s="214"/>
      <c r="N27" s="214"/>
      <c r="O27" s="209"/>
      <c r="P27" s="209"/>
      <c r="Q27" s="209"/>
      <c r="R27" s="209"/>
      <c r="S27" s="209"/>
      <c r="T27" s="209"/>
      <c r="U27" s="209"/>
      <c r="V27" s="209"/>
      <c r="W27" s="209"/>
      <c r="X27" s="209"/>
    </row>
    <row r="28" spans="1:24" ht="22.5">
      <c r="A28" s="200"/>
      <c r="B28" s="211"/>
      <c r="C28" s="209"/>
      <c r="D28" s="209"/>
      <c r="E28" s="209"/>
      <c r="F28" s="209"/>
      <c r="G28" s="209"/>
      <c r="H28" s="209"/>
      <c r="I28" s="209"/>
      <c r="J28" s="213"/>
      <c r="K28" s="214"/>
      <c r="L28" s="214"/>
      <c r="M28" s="214"/>
      <c r="N28" s="214"/>
      <c r="O28" s="209"/>
      <c r="P28" s="209"/>
      <c r="Q28" s="209"/>
      <c r="R28" s="209"/>
      <c r="S28" s="209"/>
      <c r="T28" s="209"/>
      <c r="U28" s="209"/>
      <c r="V28" s="209"/>
      <c r="W28" s="209"/>
      <c r="X28" s="209"/>
    </row>
    <row r="29" spans="1:24" ht="22.5">
      <c r="A29" s="200"/>
      <c r="B29" s="211" t="s">
        <v>63</v>
      </c>
      <c r="C29" s="209"/>
      <c r="D29" s="209"/>
      <c r="E29" s="209"/>
      <c r="F29" s="209"/>
      <c r="G29" s="209"/>
      <c r="H29" s="209"/>
      <c r="I29" s="209"/>
      <c r="J29" s="213"/>
      <c r="K29" s="214"/>
      <c r="L29" s="214"/>
      <c r="M29" s="214"/>
      <c r="N29" s="214"/>
      <c r="O29" s="209"/>
      <c r="P29" s="209"/>
      <c r="Q29" s="209"/>
      <c r="R29" s="209"/>
      <c r="S29" s="209"/>
      <c r="T29" s="209"/>
      <c r="U29" s="209"/>
      <c r="V29" s="209"/>
      <c r="W29" s="209"/>
      <c r="X29" s="209"/>
    </row>
    <row r="30" spans="1:24" ht="22.5">
      <c r="A30" s="200"/>
      <c r="B30" s="211"/>
      <c r="C30" s="209"/>
      <c r="D30" s="209"/>
      <c r="E30" s="209"/>
      <c r="F30" s="209"/>
      <c r="G30" s="209"/>
      <c r="H30" s="209"/>
      <c r="I30" s="209"/>
      <c r="J30" s="213"/>
      <c r="K30" s="214"/>
      <c r="L30" s="214"/>
      <c r="M30" s="214"/>
      <c r="N30" s="214"/>
      <c r="O30" s="209"/>
      <c r="P30" s="209"/>
      <c r="Q30" s="209"/>
      <c r="R30" s="209"/>
      <c r="S30" s="209"/>
      <c r="T30" s="209"/>
      <c r="U30" s="209"/>
      <c r="V30" s="209"/>
      <c r="W30" s="209"/>
      <c r="X30" s="209"/>
    </row>
    <row r="31" spans="1:24" ht="22.5">
      <c r="A31" s="200"/>
      <c r="B31" s="211" t="s">
        <v>64</v>
      </c>
      <c r="C31" s="209"/>
      <c r="D31" s="209"/>
      <c r="E31" s="209"/>
      <c r="F31" s="209"/>
      <c r="G31" s="209"/>
      <c r="H31" s="209"/>
      <c r="I31" s="209"/>
      <c r="J31" s="213"/>
      <c r="K31" s="214"/>
      <c r="L31" s="214"/>
      <c r="M31" s="214"/>
      <c r="N31" s="214"/>
      <c r="O31" s="209"/>
      <c r="P31" s="209"/>
      <c r="Q31" s="209"/>
      <c r="R31" s="209"/>
      <c r="S31" s="209"/>
      <c r="T31" s="209"/>
      <c r="U31" s="209"/>
      <c r="V31" s="209"/>
      <c r="W31" s="209"/>
      <c r="X31" s="209"/>
    </row>
    <row r="32" spans="1:24" ht="22.5">
      <c r="A32" s="200"/>
      <c r="B32" s="211"/>
      <c r="C32" s="209"/>
      <c r="D32" s="209"/>
      <c r="E32" s="209"/>
      <c r="F32" s="209"/>
      <c r="G32" s="209"/>
      <c r="H32" s="209"/>
      <c r="I32" s="209"/>
      <c r="J32" s="213"/>
      <c r="K32" s="214"/>
      <c r="L32" s="214"/>
      <c r="M32" s="214"/>
      <c r="N32" s="214"/>
      <c r="O32" s="209"/>
      <c r="P32" s="209"/>
      <c r="Q32" s="209"/>
      <c r="R32" s="209"/>
      <c r="S32" s="209"/>
      <c r="T32" s="209"/>
      <c r="U32" s="209"/>
      <c r="V32" s="209"/>
      <c r="W32" s="209"/>
      <c r="X32" s="209"/>
    </row>
    <row r="33" spans="1:24">
      <c r="A33" s="215"/>
      <c r="B33" s="211" t="s">
        <v>65</v>
      </c>
      <c r="C33" s="209"/>
      <c r="D33" s="209"/>
      <c r="E33" s="209"/>
      <c r="F33" s="209"/>
      <c r="G33" s="209"/>
      <c r="H33" s="216"/>
      <c r="I33" s="216"/>
      <c r="J33" s="217"/>
      <c r="K33" s="218"/>
      <c r="L33" s="218"/>
      <c r="M33" s="218"/>
      <c r="N33" s="218"/>
      <c r="O33" s="216"/>
      <c r="P33" s="216"/>
      <c r="Q33" s="216"/>
      <c r="R33" s="216"/>
      <c r="S33" s="216"/>
      <c r="T33" s="216"/>
      <c r="U33" s="216"/>
      <c r="V33" s="216"/>
      <c r="W33" s="216"/>
      <c r="X33" s="216"/>
    </row>
    <row r="34" spans="1:24">
      <c r="A34" s="215"/>
      <c r="B34" s="219"/>
      <c r="C34" s="216"/>
      <c r="D34" s="216"/>
      <c r="E34" s="216"/>
      <c r="F34" s="216"/>
      <c r="G34" s="216"/>
      <c r="H34" s="216"/>
      <c r="I34" s="216"/>
      <c r="J34" s="217"/>
      <c r="K34" s="218"/>
      <c r="L34" s="218"/>
      <c r="M34" s="218"/>
      <c r="N34" s="218"/>
      <c r="O34" s="216"/>
      <c r="P34" s="216"/>
      <c r="Q34" s="216"/>
      <c r="R34" s="216"/>
      <c r="S34" s="216"/>
      <c r="T34" s="216"/>
      <c r="U34" s="216"/>
      <c r="V34" s="216"/>
      <c r="W34" s="216"/>
      <c r="X34" s="216"/>
    </row>
    <row r="35" spans="1:24">
      <c r="A35" s="215"/>
      <c r="B35" s="219"/>
      <c r="C35" s="216"/>
      <c r="D35" s="216"/>
      <c r="E35" s="216"/>
      <c r="F35" s="216"/>
      <c r="G35" s="216"/>
      <c r="H35" s="216"/>
      <c r="I35" s="216"/>
      <c r="J35" s="217"/>
      <c r="K35" s="218"/>
      <c r="L35" s="218"/>
      <c r="M35" s="218"/>
      <c r="N35" s="218"/>
      <c r="O35" s="216"/>
      <c r="P35" s="216"/>
      <c r="Q35" s="216"/>
      <c r="R35" s="216"/>
      <c r="S35" s="216"/>
      <c r="T35" s="216"/>
      <c r="U35" s="216"/>
      <c r="V35" s="216"/>
      <c r="W35" s="216"/>
      <c r="X35" s="216"/>
    </row>
    <row r="36" spans="1:24">
      <c r="A36" s="215"/>
      <c r="B36" s="219"/>
      <c r="C36" s="216"/>
      <c r="D36" s="216"/>
      <c r="E36" s="216"/>
      <c r="F36" s="216"/>
      <c r="G36" s="216"/>
      <c r="H36" s="216"/>
      <c r="I36" s="216"/>
      <c r="J36" s="217"/>
      <c r="K36" s="218"/>
      <c r="L36" s="218"/>
      <c r="M36" s="218"/>
      <c r="N36" s="218"/>
      <c r="O36" s="216"/>
      <c r="P36" s="216"/>
      <c r="Q36" s="216"/>
      <c r="R36" s="216"/>
      <c r="S36" s="216"/>
      <c r="T36" s="216"/>
      <c r="U36" s="216"/>
      <c r="V36" s="216"/>
      <c r="W36" s="216"/>
      <c r="X36" s="216"/>
    </row>
    <row r="37" spans="1:24">
      <c r="A37" s="215"/>
      <c r="B37" s="219"/>
      <c r="C37" s="216"/>
      <c r="D37" s="216"/>
      <c r="E37" s="216"/>
      <c r="F37" s="216"/>
      <c r="G37" s="216"/>
      <c r="H37" s="216"/>
      <c r="I37" s="216"/>
      <c r="J37" s="217"/>
      <c r="K37" s="218"/>
      <c r="L37" s="218"/>
      <c r="M37" s="218"/>
      <c r="N37" s="218"/>
      <c r="O37" s="216"/>
      <c r="P37" s="216"/>
      <c r="Q37" s="216"/>
      <c r="R37" s="216"/>
      <c r="S37" s="216"/>
      <c r="T37" s="216"/>
      <c r="U37" s="216"/>
      <c r="V37" s="216"/>
      <c r="W37" s="216"/>
      <c r="X37" s="216"/>
    </row>
    <row r="38" spans="1:24">
      <c r="A38" s="215"/>
      <c r="B38" s="219"/>
      <c r="C38" s="216"/>
      <c r="D38" s="216"/>
      <c r="E38" s="216"/>
      <c r="F38" s="216"/>
      <c r="G38" s="216"/>
      <c r="H38" s="216"/>
      <c r="I38" s="216"/>
      <c r="J38" s="217"/>
      <c r="K38" s="218"/>
      <c r="L38" s="218"/>
      <c r="M38" s="218"/>
      <c r="N38" s="218"/>
      <c r="O38" s="216"/>
      <c r="P38" s="216"/>
      <c r="Q38" s="216"/>
      <c r="R38" s="216"/>
      <c r="S38" s="216"/>
      <c r="T38" s="216"/>
      <c r="U38" s="216"/>
      <c r="V38" s="216"/>
      <c r="W38" s="216"/>
      <c r="X38" s="216"/>
    </row>
    <row r="39" spans="1:24">
      <c r="A39" s="215"/>
      <c r="B39" s="219"/>
      <c r="C39" s="216"/>
      <c r="D39" s="216"/>
      <c r="E39" s="216"/>
      <c r="F39" s="216"/>
      <c r="G39" s="216"/>
      <c r="H39" s="216"/>
      <c r="I39" s="216"/>
      <c r="J39" s="217"/>
      <c r="K39" s="218"/>
      <c r="L39" s="218"/>
      <c r="M39" s="218"/>
      <c r="N39" s="218"/>
      <c r="O39" s="216"/>
      <c r="P39" s="216"/>
      <c r="Q39" s="216"/>
      <c r="R39" s="216"/>
      <c r="S39" s="216"/>
      <c r="T39" s="216"/>
      <c r="U39" s="216"/>
      <c r="V39" s="216"/>
      <c r="W39" s="216"/>
      <c r="X39" s="216"/>
    </row>
    <row r="40" spans="1:24">
      <c r="A40" s="215"/>
      <c r="B40" s="219"/>
      <c r="C40" s="216"/>
      <c r="D40" s="216"/>
      <c r="E40" s="216"/>
      <c r="F40" s="216"/>
      <c r="G40" s="216"/>
      <c r="H40" s="216"/>
      <c r="I40" s="216"/>
      <c r="J40" s="217"/>
      <c r="K40" s="218"/>
      <c r="L40" s="218"/>
      <c r="M40" s="218"/>
      <c r="N40" s="218"/>
      <c r="O40" s="216"/>
      <c r="P40" s="216"/>
      <c r="Q40" s="216"/>
      <c r="R40" s="216"/>
      <c r="S40" s="216"/>
      <c r="T40" s="216"/>
      <c r="U40" s="216"/>
      <c r="V40" s="216"/>
      <c r="W40" s="216"/>
      <c r="X40" s="216"/>
    </row>
    <row r="41" spans="1:24">
      <c r="A41" s="215"/>
      <c r="B41" s="219"/>
      <c r="C41" s="216"/>
      <c r="D41" s="216"/>
      <c r="E41" s="216"/>
      <c r="F41" s="216"/>
      <c r="G41" s="216"/>
      <c r="H41" s="216"/>
      <c r="I41" s="216"/>
      <c r="J41" s="217"/>
      <c r="K41" s="218"/>
      <c r="L41" s="218"/>
      <c r="M41" s="218"/>
      <c r="N41" s="218"/>
      <c r="O41" s="216"/>
      <c r="P41" s="216"/>
      <c r="Q41" s="216"/>
      <c r="R41" s="216"/>
      <c r="S41" s="216"/>
      <c r="T41" s="216"/>
      <c r="U41" s="216"/>
      <c r="V41" s="216"/>
      <c r="W41" s="216"/>
      <c r="X41" s="216"/>
    </row>
    <row r="42" spans="1:24">
      <c r="A42" s="215"/>
      <c r="B42" s="219"/>
      <c r="C42" s="216"/>
      <c r="D42" s="216"/>
      <c r="E42" s="216"/>
      <c r="F42" s="216"/>
      <c r="G42" s="216"/>
      <c r="H42" s="216"/>
      <c r="I42" s="216"/>
      <c r="J42" s="217"/>
      <c r="K42" s="218"/>
      <c r="L42" s="218"/>
      <c r="M42" s="218"/>
      <c r="N42" s="218"/>
      <c r="O42" s="216"/>
      <c r="P42" s="216"/>
      <c r="Q42" s="216"/>
      <c r="R42" s="216"/>
      <c r="S42" s="216"/>
      <c r="T42" s="216"/>
      <c r="U42" s="216"/>
      <c r="V42" s="216"/>
      <c r="W42" s="216"/>
      <c r="X42" s="216"/>
    </row>
    <row r="43" spans="1:24">
      <c r="A43" s="215"/>
      <c r="B43" s="219"/>
      <c r="C43" s="216"/>
      <c r="D43" s="216"/>
      <c r="E43" s="216"/>
      <c r="F43" s="216"/>
      <c r="G43" s="216"/>
      <c r="H43" s="216"/>
      <c r="I43" s="216"/>
      <c r="J43" s="217"/>
      <c r="K43" s="218"/>
      <c r="L43" s="218"/>
      <c r="M43" s="218"/>
      <c r="N43" s="218"/>
      <c r="O43" s="216"/>
      <c r="P43" s="216"/>
      <c r="Q43" s="216"/>
      <c r="R43" s="216"/>
      <c r="S43" s="216"/>
      <c r="T43" s="216"/>
      <c r="U43" s="216"/>
      <c r="V43" s="216"/>
      <c r="W43" s="216"/>
      <c r="X43" s="216"/>
    </row>
    <row r="44" spans="1:24">
      <c r="A44" s="215"/>
      <c r="B44" s="219"/>
      <c r="C44" s="216"/>
      <c r="D44" s="216"/>
      <c r="E44" s="216"/>
      <c r="F44" s="216"/>
      <c r="G44" s="216"/>
      <c r="H44" s="216"/>
      <c r="I44" s="216"/>
      <c r="J44" s="217"/>
      <c r="K44" s="218"/>
      <c r="L44" s="218"/>
      <c r="M44" s="218"/>
      <c r="N44" s="218"/>
      <c r="O44" s="216"/>
      <c r="P44" s="216"/>
      <c r="Q44" s="216"/>
      <c r="R44" s="216"/>
      <c r="S44" s="216"/>
      <c r="T44" s="216"/>
      <c r="U44" s="216"/>
      <c r="V44" s="216"/>
      <c r="W44" s="216"/>
      <c r="X44" s="216"/>
    </row>
    <row r="45" spans="1:24">
      <c r="A45" s="215"/>
      <c r="B45" s="219"/>
      <c r="C45" s="216"/>
      <c r="D45" s="216"/>
      <c r="E45" s="216"/>
      <c r="F45" s="216"/>
      <c r="G45" s="216"/>
      <c r="H45" s="216"/>
      <c r="I45" s="216"/>
      <c r="J45" s="217"/>
      <c r="K45" s="218"/>
      <c r="L45" s="218"/>
      <c r="M45" s="218"/>
      <c r="N45" s="218"/>
      <c r="O45" s="216"/>
      <c r="P45" s="216"/>
      <c r="Q45" s="216"/>
      <c r="R45" s="216"/>
      <c r="S45" s="216"/>
      <c r="T45" s="216"/>
      <c r="U45" s="216"/>
      <c r="V45" s="216"/>
      <c r="W45" s="216"/>
      <c r="X45" s="216"/>
    </row>
    <row r="46" spans="1:24">
      <c r="A46" s="215"/>
      <c r="B46" s="219"/>
      <c r="C46" s="216"/>
      <c r="D46" s="216"/>
      <c r="E46" s="216"/>
      <c r="F46" s="216"/>
      <c r="G46" s="216"/>
      <c r="H46" s="216"/>
      <c r="I46" s="216"/>
      <c r="J46" s="217"/>
      <c r="K46" s="218"/>
      <c r="L46" s="218"/>
      <c r="M46" s="218"/>
      <c r="N46" s="218"/>
      <c r="O46" s="216"/>
      <c r="P46" s="216"/>
      <c r="Q46" s="216"/>
      <c r="R46" s="216"/>
      <c r="S46" s="216"/>
      <c r="T46" s="216"/>
      <c r="U46" s="216"/>
      <c r="V46" s="216"/>
      <c r="W46" s="216"/>
      <c r="X46" s="216"/>
    </row>
    <row r="47" spans="1:24">
      <c r="A47" s="215"/>
      <c r="B47" s="219"/>
      <c r="C47" s="216"/>
      <c r="D47" s="216"/>
      <c r="E47" s="216"/>
      <c r="F47" s="216"/>
      <c r="G47" s="216"/>
      <c r="H47" s="216"/>
      <c r="I47" s="216"/>
      <c r="J47" s="217"/>
      <c r="K47" s="218"/>
      <c r="L47" s="218"/>
      <c r="M47" s="218"/>
      <c r="N47" s="218"/>
      <c r="O47" s="216"/>
      <c r="P47" s="216"/>
      <c r="Q47" s="216"/>
      <c r="R47" s="216"/>
      <c r="S47" s="216"/>
      <c r="T47" s="216"/>
      <c r="U47" s="216"/>
      <c r="V47" s="216"/>
      <c r="W47" s="216"/>
      <c r="X47" s="216"/>
    </row>
    <row r="48" spans="1:24">
      <c r="A48" s="215"/>
      <c r="B48" s="219"/>
      <c r="C48" s="216"/>
      <c r="D48" s="216"/>
      <c r="E48" s="216"/>
      <c r="F48" s="216"/>
      <c r="G48" s="216"/>
      <c r="H48" s="216"/>
      <c r="I48" s="216"/>
      <c r="J48" s="217"/>
      <c r="K48" s="218"/>
      <c r="L48" s="218"/>
      <c r="M48" s="218"/>
      <c r="N48" s="218"/>
      <c r="O48" s="216"/>
      <c r="P48" s="216"/>
      <c r="Q48" s="216"/>
      <c r="R48" s="216"/>
      <c r="S48" s="216"/>
      <c r="T48" s="216"/>
      <c r="U48" s="216"/>
      <c r="V48" s="216"/>
      <c r="W48" s="216"/>
      <c r="X48" s="216"/>
    </row>
    <row r="49" spans="1:24">
      <c r="A49" s="215"/>
      <c r="B49" s="219"/>
      <c r="C49" s="216"/>
      <c r="D49" s="216"/>
      <c r="E49" s="216"/>
      <c r="F49" s="216"/>
      <c r="G49" s="216"/>
      <c r="H49" s="216"/>
      <c r="I49" s="216"/>
      <c r="J49" s="217"/>
      <c r="K49" s="218"/>
      <c r="L49" s="218"/>
      <c r="M49" s="218"/>
      <c r="N49" s="218"/>
      <c r="O49" s="216"/>
      <c r="P49" s="216"/>
      <c r="Q49" s="216"/>
      <c r="R49" s="216"/>
      <c r="S49" s="216"/>
      <c r="T49" s="216"/>
      <c r="U49" s="216"/>
      <c r="V49" s="216"/>
      <c r="W49" s="216"/>
      <c r="X49" s="216"/>
    </row>
    <row r="50" spans="1:24">
      <c r="A50" s="215"/>
      <c r="B50" s="219"/>
      <c r="C50" s="216"/>
      <c r="D50" s="216"/>
      <c r="E50" s="216"/>
      <c r="F50" s="216"/>
      <c r="G50" s="216"/>
      <c r="H50" s="216"/>
      <c r="I50" s="216"/>
      <c r="J50" s="217"/>
      <c r="K50" s="218"/>
      <c r="L50" s="218"/>
      <c r="M50" s="218"/>
      <c r="N50" s="218"/>
      <c r="O50" s="216"/>
      <c r="P50" s="216"/>
      <c r="Q50" s="216"/>
      <c r="R50" s="216"/>
      <c r="S50" s="216"/>
      <c r="T50" s="216"/>
      <c r="U50" s="216"/>
      <c r="V50" s="216"/>
      <c r="W50" s="216"/>
      <c r="X50" s="216"/>
    </row>
    <row r="51" spans="1:24">
      <c r="A51" s="215"/>
      <c r="B51" s="219"/>
      <c r="C51" s="216"/>
      <c r="D51" s="216"/>
      <c r="E51" s="216"/>
      <c r="F51" s="216"/>
      <c r="G51" s="216"/>
      <c r="H51" s="216"/>
      <c r="I51" s="216"/>
      <c r="J51" s="217"/>
      <c r="K51" s="218"/>
      <c r="L51" s="218"/>
      <c r="M51" s="218"/>
      <c r="N51" s="218"/>
      <c r="O51" s="216"/>
      <c r="P51" s="216"/>
      <c r="Q51" s="216"/>
      <c r="R51" s="216"/>
      <c r="S51" s="216"/>
      <c r="T51" s="216"/>
      <c r="U51" s="216"/>
      <c r="V51" s="216"/>
      <c r="W51" s="216"/>
      <c r="X51" s="216"/>
    </row>
    <row r="52" spans="1:24">
      <c r="A52" s="215"/>
      <c r="B52" s="219"/>
      <c r="C52" s="216"/>
      <c r="D52" s="216"/>
      <c r="E52" s="216"/>
      <c r="F52" s="216"/>
      <c r="G52" s="216"/>
      <c r="H52" s="216"/>
      <c r="I52" s="216"/>
      <c r="J52" s="217"/>
      <c r="K52" s="218"/>
      <c r="L52" s="218"/>
      <c r="M52" s="218"/>
      <c r="N52" s="218"/>
      <c r="O52" s="216"/>
      <c r="P52" s="216"/>
      <c r="Q52" s="216"/>
      <c r="R52" s="216"/>
      <c r="S52" s="216"/>
      <c r="T52" s="216"/>
      <c r="U52" s="216"/>
      <c r="V52" s="216"/>
      <c r="W52" s="216"/>
      <c r="X52" s="216"/>
    </row>
    <row r="53" spans="1:24">
      <c r="A53" s="215"/>
      <c r="B53" s="219"/>
      <c r="C53" s="216"/>
      <c r="D53" s="216"/>
      <c r="E53" s="216"/>
      <c r="F53" s="216"/>
      <c r="G53" s="216"/>
      <c r="H53" s="216"/>
      <c r="I53" s="216"/>
      <c r="J53" s="217"/>
      <c r="K53" s="218"/>
      <c r="L53" s="218"/>
      <c r="M53" s="218"/>
      <c r="N53" s="218"/>
      <c r="O53" s="216"/>
      <c r="P53" s="216"/>
      <c r="Q53" s="216"/>
      <c r="R53" s="216"/>
      <c r="S53" s="216"/>
      <c r="T53" s="216"/>
      <c r="U53" s="216"/>
      <c r="V53" s="216"/>
      <c r="W53" s="216"/>
      <c r="X53" s="216"/>
    </row>
    <row r="54" spans="1:24">
      <c r="A54" s="215"/>
      <c r="B54" s="219"/>
      <c r="C54" s="216"/>
      <c r="D54" s="216"/>
      <c r="E54" s="216"/>
      <c r="F54" s="216"/>
      <c r="G54" s="216"/>
      <c r="H54" s="216"/>
      <c r="I54" s="216"/>
      <c r="J54" s="217"/>
      <c r="K54" s="218"/>
      <c r="L54" s="218"/>
      <c r="M54" s="218"/>
      <c r="N54" s="218"/>
      <c r="O54" s="216"/>
      <c r="P54" s="216"/>
      <c r="Q54" s="216"/>
      <c r="R54" s="216"/>
      <c r="S54" s="216"/>
      <c r="T54" s="216"/>
      <c r="U54" s="216"/>
      <c r="V54" s="216"/>
      <c r="W54" s="216"/>
      <c r="X54" s="216"/>
    </row>
    <row r="55" spans="1:24">
      <c r="A55" s="215"/>
      <c r="B55" s="219"/>
      <c r="C55" s="216"/>
      <c r="D55" s="216"/>
      <c r="E55" s="216"/>
      <c r="F55" s="216"/>
      <c r="G55" s="216"/>
      <c r="H55" s="216"/>
      <c r="I55" s="216"/>
      <c r="J55" s="217"/>
      <c r="K55" s="218"/>
      <c r="L55" s="218"/>
      <c r="M55" s="218"/>
      <c r="N55" s="218"/>
      <c r="O55" s="216"/>
      <c r="P55" s="216"/>
      <c r="Q55" s="216"/>
      <c r="R55" s="216"/>
      <c r="S55" s="216"/>
      <c r="T55" s="216"/>
      <c r="U55" s="216"/>
      <c r="V55" s="216"/>
      <c r="W55" s="216"/>
      <c r="X55" s="216"/>
    </row>
    <row r="56" spans="1:24">
      <c r="A56" s="215"/>
      <c r="B56" s="219"/>
      <c r="C56" s="216"/>
      <c r="D56" s="216"/>
      <c r="E56" s="216"/>
      <c r="F56" s="216"/>
      <c r="G56" s="216"/>
      <c r="H56" s="216"/>
      <c r="I56" s="216"/>
      <c r="J56" s="217"/>
      <c r="K56" s="218"/>
      <c r="L56" s="218"/>
      <c r="M56" s="218"/>
      <c r="N56" s="218"/>
      <c r="O56" s="216"/>
      <c r="P56" s="216"/>
      <c r="Q56" s="216"/>
      <c r="R56" s="216"/>
      <c r="S56" s="216"/>
      <c r="T56" s="216"/>
      <c r="U56" s="216"/>
      <c r="V56" s="216"/>
      <c r="W56" s="216"/>
      <c r="X56" s="216"/>
    </row>
    <row r="57" spans="1:24">
      <c r="A57" s="215"/>
      <c r="B57" s="219"/>
      <c r="C57" s="216"/>
      <c r="D57" s="216"/>
      <c r="E57" s="216"/>
      <c r="F57" s="216"/>
      <c r="G57" s="216"/>
      <c r="H57" s="216"/>
      <c r="I57" s="216"/>
      <c r="J57" s="217"/>
      <c r="K57" s="218"/>
      <c r="L57" s="218"/>
      <c r="M57" s="218"/>
      <c r="N57" s="218"/>
      <c r="O57" s="216"/>
      <c r="P57" s="216"/>
      <c r="Q57" s="216"/>
      <c r="R57" s="216"/>
      <c r="S57" s="216"/>
      <c r="T57" s="216"/>
      <c r="U57" s="216"/>
      <c r="V57" s="216"/>
      <c r="W57" s="216"/>
      <c r="X57" s="216"/>
    </row>
    <row r="58" spans="1:24">
      <c r="A58" s="215"/>
      <c r="B58" s="219"/>
      <c r="C58" s="216"/>
      <c r="D58" s="216"/>
      <c r="E58" s="216"/>
      <c r="F58" s="216"/>
      <c r="G58" s="216"/>
      <c r="H58" s="216"/>
      <c r="I58" s="216"/>
      <c r="J58" s="217"/>
      <c r="K58" s="218"/>
      <c r="L58" s="218"/>
      <c r="M58" s="218"/>
      <c r="N58" s="218"/>
      <c r="O58" s="216"/>
      <c r="P58" s="216"/>
      <c r="Q58" s="216"/>
      <c r="R58" s="216"/>
      <c r="S58" s="216"/>
      <c r="T58" s="216"/>
      <c r="U58" s="216"/>
      <c r="V58" s="216"/>
      <c r="W58" s="216"/>
      <c r="X58" s="216"/>
    </row>
    <row r="59" spans="1:24">
      <c r="A59" s="215"/>
      <c r="B59" s="219"/>
      <c r="C59" s="216"/>
      <c r="D59" s="216"/>
      <c r="E59" s="216"/>
      <c r="F59" s="216"/>
      <c r="G59" s="216"/>
      <c r="H59" s="216"/>
      <c r="I59" s="216"/>
      <c r="J59" s="217"/>
      <c r="K59" s="218"/>
      <c r="L59" s="218"/>
      <c r="M59" s="218"/>
      <c r="N59" s="218"/>
      <c r="O59" s="216"/>
      <c r="P59" s="216"/>
      <c r="Q59" s="216"/>
      <c r="R59" s="216"/>
      <c r="S59" s="216"/>
      <c r="T59" s="216"/>
      <c r="U59" s="216"/>
      <c r="V59" s="216"/>
      <c r="W59" s="216"/>
      <c r="X59" s="216"/>
    </row>
    <row r="60" spans="1:24">
      <c r="A60" s="215"/>
      <c r="B60" s="219"/>
      <c r="C60" s="216"/>
      <c r="D60" s="216"/>
      <c r="E60" s="216"/>
      <c r="F60" s="216"/>
      <c r="G60" s="216"/>
      <c r="H60" s="216"/>
      <c r="I60" s="216"/>
      <c r="J60" s="217"/>
      <c r="K60" s="218"/>
      <c r="L60" s="218"/>
      <c r="M60" s="218"/>
      <c r="N60" s="218"/>
      <c r="O60" s="216"/>
      <c r="P60" s="216"/>
      <c r="Q60" s="216"/>
      <c r="R60" s="216"/>
      <c r="S60" s="216"/>
      <c r="T60" s="216"/>
      <c r="U60" s="216"/>
      <c r="V60" s="216"/>
      <c r="W60" s="216"/>
      <c r="X60" s="216"/>
    </row>
    <row r="61" spans="1:24">
      <c r="A61" s="215"/>
      <c r="B61" s="219"/>
      <c r="C61" s="216"/>
      <c r="D61" s="216"/>
      <c r="E61" s="216"/>
      <c r="F61" s="216"/>
      <c r="G61" s="216"/>
      <c r="H61" s="216"/>
      <c r="I61" s="216"/>
      <c r="J61" s="217"/>
      <c r="K61" s="218"/>
      <c r="L61" s="218"/>
      <c r="M61" s="218"/>
      <c r="N61" s="218"/>
      <c r="O61" s="216"/>
      <c r="P61" s="216"/>
      <c r="Q61" s="216"/>
      <c r="R61" s="216"/>
      <c r="S61" s="216"/>
      <c r="T61" s="216"/>
      <c r="U61" s="216"/>
      <c r="V61" s="216"/>
      <c r="W61" s="216"/>
      <c r="X61" s="216"/>
    </row>
    <row r="62" spans="1:24">
      <c r="A62" s="215"/>
      <c r="B62" s="219"/>
      <c r="C62" s="216"/>
      <c r="D62" s="216"/>
      <c r="E62" s="216"/>
      <c r="F62" s="216"/>
      <c r="G62" s="216"/>
      <c r="H62" s="216"/>
      <c r="I62" s="216"/>
      <c r="J62" s="217"/>
      <c r="K62" s="218"/>
      <c r="L62" s="218"/>
      <c r="M62" s="218"/>
      <c r="N62" s="218"/>
      <c r="O62" s="216"/>
      <c r="P62" s="216"/>
      <c r="Q62" s="216"/>
      <c r="R62" s="216"/>
      <c r="S62" s="216"/>
      <c r="T62" s="216"/>
      <c r="U62" s="216"/>
      <c r="V62" s="216"/>
      <c r="W62" s="216"/>
      <c r="X62" s="216"/>
    </row>
    <row r="63" spans="1:24">
      <c r="A63" s="215"/>
      <c r="B63" s="219"/>
      <c r="C63" s="216"/>
      <c r="D63" s="216"/>
      <c r="E63" s="216"/>
      <c r="F63" s="216"/>
      <c r="G63" s="216"/>
      <c r="H63" s="216"/>
      <c r="I63" s="216"/>
      <c r="J63" s="217"/>
      <c r="K63" s="218"/>
      <c r="L63" s="218"/>
      <c r="M63" s="218"/>
      <c r="N63" s="218"/>
      <c r="O63" s="216"/>
      <c r="P63" s="216"/>
      <c r="Q63" s="216"/>
      <c r="R63" s="216"/>
      <c r="S63" s="216"/>
      <c r="T63" s="216"/>
      <c r="U63" s="216"/>
      <c r="V63" s="216"/>
      <c r="W63" s="216"/>
      <c r="X63" s="216"/>
    </row>
    <row r="64" spans="1:24">
      <c r="A64" s="215"/>
      <c r="B64" s="219"/>
      <c r="C64" s="216"/>
      <c r="D64" s="216"/>
      <c r="E64" s="216"/>
      <c r="F64" s="216"/>
      <c r="G64" s="216"/>
      <c r="H64" s="216"/>
      <c r="I64" s="216"/>
      <c r="J64" s="217"/>
      <c r="K64" s="218"/>
      <c r="L64" s="218"/>
      <c r="M64" s="218"/>
      <c r="N64" s="218"/>
      <c r="O64" s="216"/>
      <c r="P64" s="216"/>
      <c r="Q64" s="216"/>
      <c r="R64" s="216"/>
      <c r="S64" s="216"/>
      <c r="T64" s="216"/>
      <c r="U64" s="216"/>
      <c r="V64" s="216"/>
      <c r="W64" s="216"/>
      <c r="X64" s="216"/>
    </row>
    <row r="65" spans="1:24">
      <c r="A65" s="215"/>
      <c r="B65" s="219"/>
      <c r="C65" s="216"/>
      <c r="D65" s="216"/>
      <c r="E65" s="216"/>
      <c r="F65" s="216"/>
      <c r="G65" s="216"/>
      <c r="H65" s="216"/>
      <c r="I65" s="216"/>
      <c r="J65" s="217"/>
      <c r="K65" s="218"/>
      <c r="L65" s="218"/>
      <c r="M65" s="218"/>
      <c r="N65" s="218"/>
      <c r="O65" s="216"/>
      <c r="P65" s="216"/>
      <c r="Q65" s="216"/>
      <c r="R65" s="216"/>
      <c r="S65" s="216"/>
      <c r="T65" s="216"/>
      <c r="U65" s="216"/>
      <c r="V65" s="216"/>
      <c r="W65" s="216"/>
      <c r="X65" s="216"/>
    </row>
    <row r="66" spans="1:24">
      <c r="A66" s="215"/>
      <c r="B66" s="219"/>
      <c r="C66" s="216"/>
      <c r="D66" s="216"/>
      <c r="E66" s="216"/>
      <c r="F66" s="216"/>
      <c r="G66" s="216"/>
      <c r="H66" s="216"/>
      <c r="I66" s="216"/>
      <c r="J66" s="217"/>
      <c r="K66" s="218"/>
      <c r="L66" s="218"/>
      <c r="M66" s="218"/>
      <c r="N66" s="218"/>
      <c r="O66" s="216"/>
      <c r="P66" s="216"/>
      <c r="Q66" s="216"/>
      <c r="R66" s="216"/>
      <c r="S66" s="216"/>
      <c r="T66" s="216"/>
      <c r="U66" s="216"/>
      <c r="V66" s="216"/>
      <c r="W66" s="216"/>
      <c r="X66" s="216"/>
    </row>
    <row r="67" spans="1:24">
      <c r="A67" s="215"/>
      <c r="B67" s="219"/>
      <c r="C67" s="216"/>
      <c r="D67" s="216"/>
      <c r="E67" s="216"/>
      <c r="F67" s="216"/>
      <c r="G67" s="216"/>
      <c r="H67" s="216"/>
      <c r="I67" s="216"/>
      <c r="J67" s="217"/>
      <c r="K67" s="218"/>
      <c r="L67" s="218"/>
      <c r="M67" s="218"/>
      <c r="N67" s="218"/>
      <c r="O67" s="216"/>
      <c r="P67" s="216"/>
      <c r="Q67" s="216"/>
      <c r="R67" s="216"/>
      <c r="S67" s="216"/>
      <c r="T67" s="216"/>
      <c r="U67" s="216"/>
      <c r="V67" s="216"/>
      <c r="W67" s="216"/>
      <c r="X67" s="216"/>
    </row>
    <row r="68" spans="1:24">
      <c r="A68" s="215"/>
      <c r="B68" s="219"/>
      <c r="C68" s="216"/>
      <c r="D68" s="216"/>
      <c r="E68" s="216"/>
      <c r="F68" s="216"/>
      <c r="G68" s="216"/>
      <c r="H68" s="216"/>
      <c r="I68" s="216"/>
      <c r="J68" s="217"/>
      <c r="K68" s="218"/>
      <c r="L68" s="218"/>
      <c r="M68" s="218"/>
      <c r="N68" s="218"/>
      <c r="O68" s="216"/>
      <c r="P68" s="216"/>
      <c r="Q68" s="216"/>
      <c r="R68" s="216"/>
      <c r="S68" s="216"/>
      <c r="T68" s="216"/>
      <c r="U68" s="216"/>
      <c r="V68" s="216"/>
      <c r="W68" s="216"/>
      <c r="X68" s="216"/>
    </row>
    <row r="69" spans="1:24">
      <c r="A69" s="215"/>
      <c r="B69" s="219"/>
      <c r="C69" s="216"/>
      <c r="D69" s="216"/>
      <c r="E69" s="216"/>
      <c r="F69" s="216"/>
      <c r="G69" s="216"/>
      <c r="H69" s="216"/>
      <c r="I69" s="216"/>
      <c r="J69" s="217"/>
      <c r="K69" s="218"/>
      <c r="L69" s="218"/>
      <c r="M69" s="218"/>
      <c r="N69" s="218"/>
      <c r="O69" s="216"/>
      <c r="P69" s="216"/>
      <c r="Q69" s="216"/>
      <c r="R69" s="216"/>
      <c r="S69" s="216"/>
      <c r="T69" s="216"/>
      <c r="U69" s="216"/>
      <c r="V69" s="216"/>
      <c r="W69" s="216"/>
      <c r="X69" s="216"/>
    </row>
    <row r="70" spans="1:24">
      <c r="A70" s="215"/>
      <c r="B70" s="219"/>
      <c r="C70" s="216"/>
      <c r="D70" s="216"/>
      <c r="E70" s="216"/>
      <c r="F70" s="216"/>
      <c r="G70" s="216"/>
      <c r="H70" s="216"/>
      <c r="I70" s="216"/>
      <c r="J70" s="217"/>
      <c r="K70" s="218"/>
      <c r="L70" s="218"/>
      <c r="M70" s="218"/>
      <c r="N70" s="218"/>
      <c r="O70" s="216"/>
      <c r="P70" s="216"/>
      <c r="Q70" s="216"/>
      <c r="R70" s="216"/>
      <c r="S70" s="216"/>
      <c r="T70" s="216"/>
      <c r="U70" s="216"/>
      <c r="V70" s="216"/>
      <c r="W70" s="216"/>
      <c r="X70" s="216"/>
    </row>
    <row r="71" spans="1:24">
      <c r="A71" s="215"/>
      <c r="B71" s="219"/>
      <c r="C71" s="216"/>
      <c r="D71" s="216"/>
      <c r="E71" s="216"/>
      <c r="F71" s="216"/>
      <c r="G71" s="216"/>
      <c r="H71" s="216"/>
      <c r="I71" s="216"/>
      <c r="J71" s="217"/>
      <c r="K71" s="218"/>
      <c r="L71" s="218"/>
      <c r="M71" s="218"/>
      <c r="N71" s="218"/>
      <c r="O71" s="216"/>
      <c r="P71" s="216"/>
      <c r="Q71" s="216"/>
      <c r="R71" s="216"/>
      <c r="S71" s="216"/>
      <c r="T71" s="216"/>
      <c r="U71" s="216"/>
      <c r="V71" s="216"/>
      <c r="W71" s="216"/>
      <c r="X71" s="216"/>
    </row>
    <row r="72" spans="1:24">
      <c r="A72" s="215"/>
      <c r="B72" s="219"/>
      <c r="C72" s="216"/>
      <c r="D72" s="216"/>
      <c r="E72" s="216"/>
      <c r="F72" s="216"/>
      <c r="G72" s="216"/>
      <c r="H72" s="216"/>
      <c r="I72" s="216"/>
      <c r="J72" s="217"/>
      <c r="K72" s="218"/>
      <c r="L72" s="218"/>
      <c r="M72" s="218"/>
      <c r="N72" s="218"/>
      <c r="O72" s="216"/>
      <c r="P72" s="216"/>
      <c r="Q72" s="216"/>
      <c r="R72" s="216"/>
      <c r="S72" s="216"/>
      <c r="T72" s="216"/>
      <c r="U72" s="216"/>
      <c r="V72" s="216"/>
      <c r="W72" s="216"/>
      <c r="X72" s="216"/>
    </row>
    <row r="73" spans="1:24">
      <c r="A73" s="215"/>
      <c r="B73" s="219"/>
      <c r="C73" s="216"/>
      <c r="D73" s="216"/>
      <c r="E73" s="216"/>
      <c r="F73" s="216"/>
      <c r="G73" s="216"/>
      <c r="H73" s="216"/>
      <c r="I73" s="216"/>
      <c r="J73" s="217"/>
      <c r="K73" s="218"/>
      <c r="L73" s="218"/>
      <c r="M73" s="218"/>
      <c r="N73" s="218"/>
      <c r="O73" s="216"/>
      <c r="P73" s="216"/>
      <c r="Q73" s="216"/>
      <c r="R73" s="216"/>
      <c r="S73" s="216"/>
      <c r="T73" s="216"/>
      <c r="U73" s="216"/>
      <c r="V73" s="216"/>
      <c r="W73" s="216"/>
      <c r="X73" s="216"/>
    </row>
    <row r="74" spans="1:24">
      <c r="A74" s="215"/>
      <c r="B74" s="219"/>
      <c r="C74" s="216"/>
      <c r="D74" s="216"/>
      <c r="E74" s="216"/>
      <c r="F74" s="216"/>
      <c r="G74" s="216"/>
      <c r="H74" s="216"/>
      <c r="I74" s="216"/>
      <c r="J74" s="217"/>
      <c r="K74" s="218"/>
      <c r="L74" s="218"/>
      <c r="M74" s="218"/>
      <c r="N74" s="218"/>
      <c r="O74" s="216"/>
      <c r="P74" s="216"/>
      <c r="Q74" s="216"/>
      <c r="R74" s="216"/>
      <c r="S74" s="216"/>
      <c r="T74" s="216"/>
      <c r="U74" s="216"/>
      <c r="V74" s="216"/>
      <c r="W74" s="216"/>
      <c r="X74" s="216"/>
    </row>
    <row r="75" spans="1:24">
      <c r="A75" s="215"/>
      <c r="B75" s="215"/>
      <c r="C75" s="219"/>
      <c r="D75" s="215"/>
      <c r="E75" s="215"/>
      <c r="F75" s="215"/>
      <c r="G75" s="215"/>
      <c r="H75" s="215"/>
      <c r="I75" s="215"/>
      <c r="J75" s="215"/>
      <c r="K75" s="215"/>
      <c r="L75" s="215"/>
      <c r="M75" s="215"/>
      <c r="N75" s="215"/>
      <c r="O75" s="215"/>
      <c r="P75" s="215"/>
      <c r="Q75" s="215"/>
      <c r="R75" s="215"/>
      <c r="S75" s="215"/>
      <c r="T75" s="215"/>
      <c r="U75" s="215"/>
      <c r="V75" s="215"/>
      <c r="W75" s="215"/>
      <c r="X75" s="215"/>
    </row>
    <row r="76" spans="1:24">
      <c r="A76" s="296"/>
      <c r="B76" s="296"/>
      <c r="C76" s="296"/>
      <c r="D76" s="296"/>
      <c r="E76" s="296"/>
      <c r="F76" s="296"/>
      <c r="G76" s="296"/>
      <c r="H76" s="296"/>
      <c r="I76" s="296"/>
      <c r="J76" s="296"/>
      <c r="K76" s="296"/>
      <c r="L76" s="296"/>
      <c r="M76" s="296"/>
      <c r="N76" s="296"/>
      <c r="O76" s="296"/>
      <c r="P76" s="296"/>
      <c r="Q76" s="296"/>
      <c r="R76" s="296"/>
      <c r="S76" s="296"/>
      <c r="T76" s="296"/>
      <c r="U76" s="296"/>
      <c r="V76" s="296"/>
      <c r="W76" s="296"/>
      <c r="X76" s="296"/>
    </row>
    <row r="77" spans="1:24">
      <c r="A77" s="215"/>
      <c r="B77" s="215"/>
      <c r="C77" s="215"/>
      <c r="D77" s="215"/>
      <c r="E77" s="215"/>
      <c r="F77" s="215"/>
      <c r="G77" s="215"/>
      <c r="H77" s="215"/>
      <c r="I77" s="215"/>
      <c r="J77" s="215"/>
      <c r="K77" s="215"/>
      <c r="L77" s="215"/>
      <c r="M77" s="215"/>
      <c r="N77" s="215"/>
      <c r="O77" s="215"/>
      <c r="P77" s="215"/>
      <c r="Q77" s="215"/>
      <c r="R77" s="215"/>
      <c r="S77" s="215"/>
      <c r="T77" s="215"/>
      <c r="U77" s="215"/>
      <c r="V77" s="215"/>
      <c r="W77" s="215"/>
      <c r="X77" s="215"/>
    </row>
  </sheetData>
  <mergeCells count="14">
    <mergeCell ref="A1:X1"/>
    <mergeCell ref="Q8:X8"/>
    <mergeCell ref="Q9:X9"/>
    <mergeCell ref="N8:P8"/>
    <mergeCell ref="N9:P9"/>
    <mergeCell ref="S3:X3"/>
    <mergeCell ref="J21:N21"/>
    <mergeCell ref="A76:X76"/>
    <mergeCell ref="Q10:X10"/>
    <mergeCell ref="A14:X14"/>
    <mergeCell ref="A16:X16"/>
    <mergeCell ref="A17:X17"/>
    <mergeCell ref="B19:X19"/>
    <mergeCell ref="N10:P10"/>
  </mergeCells>
  <phoneticPr fontId="1"/>
  <dataValidations count="2">
    <dataValidation allowBlank="1" showInputMessage="1" showErrorMessage="1" promptTitle="代表者名の入力" prompt="法人代表者の職名及び氏名を入力してください。" sqref="Q10:Q12" xr:uid="{9C0EC854-1C73-405D-BEAC-61F9608985D1}"/>
    <dataValidation allowBlank="1" showInputMessage="1" showErrorMessage="1" promptTitle="所在地の入力" prompt="法人所在地を記載してください。" sqref="Q8" xr:uid="{A3703556-9166-480B-8AD8-17559E7D5225}"/>
  </dataValidations>
  <pageMargins left="0.7" right="0.7" top="0.75" bottom="0.75" header="0.3" footer="0.3"/>
  <pageSetup paperSize="9" scale="7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7DF1-74ED-40A9-8C01-836EE7D72B0D}">
  <sheetPr codeName="Sheet16"/>
  <dimension ref="A1:N48"/>
  <sheetViews>
    <sheetView topLeftCell="A10" zoomScale="125" workbookViewId="0">
      <selection activeCell="C17" sqref="C17"/>
    </sheetView>
  </sheetViews>
  <sheetFormatPr defaultRowHeight="18"/>
  <cols>
    <col min="1" max="1" width="13.08203125" style="2" customWidth="1"/>
  </cols>
  <sheetData>
    <row r="1" spans="1:14">
      <c r="A1" s="1" t="s">
        <v>396</v>
      </c>
      <c r="B1" t="s">
        <v>397</v>
      </c>
      <c r="C1" s="1" t="s">
        <v>85</v>
      </c>
      <c r="D1" t="s">
        <v>398</v>
      </c>
      <c r="E1" t="s">
        <v>399</v>
      </c>
      <c r="F1" t="s">
        <v>400</v>
      </c>
      <c r="G1" t="s">
        <v>401</v>
      </c>
    </row>
    <row r="2" spans="1:14">
      <c r="A2" s="1" t="s">
        <v>402</v>
      </c>
      <c r="B2" t="s">
        <v>403</v>
      </c>
      <c r="C2" s="1" t="s">
        <v>153</v>
      </c>
      <c r="D2" s="1" t="s">
        <v>155</v>
      </c>
      <c r="E2" s="1" t="s">
        <v>155</v>
      </c>
      <c r="F2" s="1" t="s">
        <v>519</v>
      </c>
      <c r="G2" t="s">
        <v>520</v>
      </c>
      <c r="M2" t="s">
        <v>164</v>
      </c>
    </row>
    <row r="3" spans="1:14">
      <c r="A3" s="1" t="s">
        <v>405</v>
      </c>
      <c r="B3" t="s">
        <v>220</v>
      </c>
      <c r="C3" s="1" t="s">
        <v>406</v>
      </c>
      <c r="D3" s="1" t="s">
        <v>407</v>
      </c>
      <c r="E3" s="1" t="s">
        <v>407</v>
      </c>
      <c r="F3" s="1" t="s">
        <v>521</v>
      </c>
      <c r="G3" s="1" t="s">
        <v>408</v>
      </c>
      <c r="M3" t="s">
        <v>409</v>
      </c>
    </row>
    <row r="4" spans="1:14">
      <c r="A4" s="1" t="s">
        <v>410</v>
      </c>
      <c r="C4" s="1" t="s">
        <v>411</v>
      </c>
      <c r="D4" s="1" t="s">
        <v>412</v>
      </c>
      <c r="E4" s="1" t="s">
        <v>412</v>
      </c>
      <c r="F4" s="1" t="s">
        <v>413</v>
      </c>
      <c r="I4" s="1" t="s">
        <v>414</v>
      </c>
    </row>
    <row r="5" spans="1:14">
      <c r="A5" s="1" t="s">
        <v>415</v>
      </c>
      <c r="B5" t="s">
        <v>416</v>
      </c>
      <c r="C5" s="1" t="s">
        <v>417</v>
      </c>
      <c r="D5" s="1" t="s">
        <v>418</v>
      </c>
      <c r="E5" s="1" t="s">
        <v>419</v>
      </c>
      <c r="F5" s="1"/>
      <c r="I5" t="s">
        <v>414</v>
      </c>
    </row>
    <row r="6" spans="1:14">
      <c r="A6" s="1" t="s">
        <v>421</v>
      </c>
      <c r="B6" t="s">
        <v>403</v>
      </c>
      <c r="C6" s="1" t="s">
        <v>422</v>
      </c>
      <c r="E6" s="1" t="s">
        <v>423</v>
      </c>
      <c r="G6" s="1" t="s">
        <v>424</v>
      </c>
      <c r="N6" t="s">
        <v>425</v>
      </c>
    </row>
    <row r="7" spans="1:14">
      <c r="A7" s="1" t="s">
        <v>426</v>
      </c>
      <c r="B7" t="s">
        <v>522</v>
      </c>
      <c r="C7" s="1" t="s">
        <v>427</v>
      </c>
      <c r="E7" s="1" t="s">
        <v>428</v>
      </c>
      <c r="G7" s="1" t="s">
        <v>429</v>
      </c>
      <c r="N7" t="s">
        <v>430</v>
      </c>
    </row>
    <row r="8" spans="1:14">
      <c r="A8" s="1" t="s">
        <v>431</v>
      </c>
      <c r="C8" s="1" t="s">
        <v>432</v>
      </c>
      <c r="E8" s="1" t="s">
        <v>433</v>
      </c>
      <c r="N8" t="s">
        <v>434</v>
      </c>
    </row>
    <row r="9" spans="1:14">
      <c r="A9" s="1" t="s">
        <v>435</v>
      </c>
      <c r="C9" s="1" t="s">
        <v>436</v>
      </c>
      <c r="E9" s="1" t="s">
        <v>437</v>
      </c>
      <c r="G9" t="s">
        <v>523</v>
      </c>
      <c r="N9" t="s">
        <v>438</v>
      </c>
    </row>
    <row r="10" spans="1:14">
      <c r="A10" s="1" t="s">
        <v>439</v>
      </c>
      <c r="C10" s="1" t="s">
        <v>524</v>
      </c>
      <c r="E10" s="1" t="s">
        <v>441</v>
      </c>
      <c r="G10" t="s">
        <v>525</v>
      </c>
      <c r="N10" t="s">
        <v>443</v>
      </c>
    </row>
    <row r="11" spans="1:14">
      <c r="A11" s="1" t="s">
        <v>444</v>
      </c>
      <c r="C11" s="1" t="s">
        <v>445</v>
      </c>
      <c r="E11" s="1" t="s">
        <v>446</v>
      </c>
      <c r="G11" t="s">
        <v>526</v>
      </c>
      <c r="N11" t="s">
        <v>447</v>
      </c>
    </row>
    <row r="12" spans="1:14">
      <c r="A12" s="1" t="s">
        <v>448</v>
      </c>
      <c r="C12" s="1" t="s">
        <v>449</v>
      </c>
      <c r="E12" s="1" t="s">
        <v>450</v>
      </c>
      <c r="N12" t="s">
        <v>451</v>
      </c>
    </row>
    <row r="13" spans="1:14">
      <c r="A13" s="1" t="s">
        <v>151</v>
      </c>
      <c r="C13" s="1" t="s">
        <v>452</v>
      </c>
      <c r="N13" t="s">
        <v>453</v>
      </c>
    </row>
    <row r="14" spans="1:14">
      <c r="A14" s="1" t="s">
        <v>454</v>
      </c>
      <c r="C14" s="1" t="s">
        <v>458</v>
      </c>
      <c r="N14" t="s">
        <v>456</v>
      </c>
    </row>
    <row r="15" spans="1:14">
      <c r="A15" s="1" t="s">
        <v>457</v>
      </c>
      <c r="C15" s="1" t="s">
        <v>461</v>
      </c>
      <c r="N15" t="s">
        <v>459</v>
      </c>
    </row>
    <row r="16" spans="1:14">
      <c r="A16" s="1" t="s">
        <v>460</v>
      </c>
      <c r="C16" s="1" t="s">
        <v>464</v>
      </c>
      <c r="N16" t="s">
        <v>462</v>
      </c>
    </row>
    <row r="17" spans="1:3">
      <c r="A17" s="1" t="s">
        <v>463</v>
      </c>
      <c r="C17" s="1" t="s">
        <v>466</v>
      </c>
    </row>
    <row r="18" spans="1:3">
      <c r="A18" s="1" t="s">
        <v>465</v>
      </c>
      <c r="C18" s="1" t="s">
        <v>468</v>
      </c>
    </row>
    <row r="19" spans="1:3">
      <c r="A19" s="1" t="s">
        <v>467</v>
      </c>
      <c r="C19" s="1" t="s">
        <v>470</v>
      </c>
    </row>
    <row r="20" spans="1:3">
      <c r="A20" s="1" t="s">
        <v>469</v>
      </c>
      <c r="C20" s="1" t="s">
        <v>472</v>
      </c>
    </row>
    <row r="21" spans="1:3">
      <c r="A21" s="1" t="s">
        <v>471</v>
      </c>
      <c r="C21" s="1" t="s">
        <v>474</v>
      </c>
    </row>
    <row r="22" spans="1:3">
      <c r="A22" s="1" t="s">
        <v>473</v>
      </c>
      <c r="C22" s="1" t="s">
        <v>476</v>
      </c>
    </row>
    <row r="23" spans="1:3">
      <c r="A23" s="1" t="s">
        <v>475</v>
      </c>
      <c r="C23" s="1" t="s">
        <v>478</v>
      </c>
    </row>
    <row r="24" spans="1:3">
      <c r="A24" s="1" t="s">
        <v>477</v>
      </c>
      <c r="C24" s="1" t="s">
        <v>480</v>
      </c>
    </row>
    <row r="25" spans="1:3">
      <c r="A25" s="1" t="s">
        <v>479</v>
      </c>
      <c r="C25" s="1" t="s">
        <v>482</v>
      </c>
    </row>
    <row r="26" spans="1:3">
      <c r="A26" s="1" t="s">
        <v>481</v>
      </c>
      <c r="C26" s="1" t="s">
        <v>484</v>
      </c>
    </row>
    <row r="27" spans="1:3">
      <c r="A27" s="1" t="s">
        <v>483</v>
      </c>
      <c r="C27" s="1" t="s">
        <v>486</v>
      </c>
    </row>
    <row r="28" spans="1:3">
      <c r="A28" s="1" t="s">
        <v>485</v>
      </c>
      <c r="C28" s="1" t="s">
        <v>488</v>
      </c>
    </row>
    <row r="29" spans="1:3">
      <c r="A29" s="1" t="s">
        <v>487</v>
      </c>
      <c r="C29" s="1" t="s">
        <v>492</v>
      </c>
    </row>
    <row r="30" spans="1:3">
      <c r="A30" s="1" t="s">
        <v>489</v>
      </c>
      <c r="C30" s="1" t="s">
        <v>494</v>
      </c>
    </row>
    <row r="31" spans="1:3">
      <c r="A31" s="1" t="s">
        <v>491</v>
      </c>
      <c r="C31" s="1" t="s">
        <v>496</v>
      </c>
    </row>
    <row r="32" spans="1:3">
      <c r="A32" s="1" t="s">
        <v>493</v>
      </c>
      <c r="C32" s="1" t="s">
        <v>498</v>
      </c>
    </row>
    <row r="33" spans="1:3">
      <c r="A33" s="1" t="s">
        <v>495</v>
      </c>
      <c r="C33" s="1" t="s">
        <v>500</v>
      </c>
    </row>
    <row r="34" spans="1:3">
      <c r="A34" s="1" t="s">
        <v>497</v>
      </c>
      <c r="C34" s="1" t="s">
        <v>501</v>
      </c>
    </row>
    <row r="35" spans="1:3">
      <c r="A35" s="1" t="s">
        <v>499</v>
      </c>
      <c r="C35" s="1" t="s">
        <v>503</v>
      </c>
    </row>
    <row r="36" spans="1:3">
      <c r="A36" s="1" t="s">
        <v>81</v>
      </c>
      <c r="C36" s="1" t="s">
        <v>505</v>
      </c>
    </row>
    <row r="37" spans="1:3">
      <c r="A37" s="1" t="s">
        <v>502</v>
      </c>
      <c r="C37" s="1" t="s">
        <v>507</v>
      </c>
    </row>
    <row r="38" spans="1:3">
      <c r="A38" s="1" t="s">
        <v>504</v>
      </c>
      <c r="C38" s="1" t="s">
        <v>509</v>
      </c>
    </row>
    <row r="39" spans="1:3">
      <c r="A39" s="1" t="s">
        <v>506</v>
      </c>
      <c r="C39" s="1" t="s">
        <v>511</v>
      </c>
    </row>
    <row r="40" spans="1:3">
      <c r="A40" s="1" t="s">
        <v>508</v>
      </c>
    </row>
    <row r="41" spans="1:3">
      <c r="A41" s="1" t="s">
        <v>510</v>
      </c>
    </row>
    <row r="42" spans="1:3">
      <c r="A42" s="1" t="s">
        <v>512</v>
      </c>
    </row>
    <row r="43" spans="1:3">
      <c r="A43" s="1" t="s">
        <v>513</v>
      </c>
    </row>
    <row r="44" spans="1:3">
      <c r="A44" s="1" t="s">
        <v>514</v>
      </c>
    </row>
    <row r="45" spans="1:3">
      <c r="A45" s="1" t="s">
        <v>515</v>
      </c>
    </row>
    <row r="46" spans="1:3">
      <c r="A46" s="1" t="s">
        <v>516</v>
      </c>
    </row>
    <row r="47" spans="1:3">
      <c r="A47" s="1" t="s">
        <v>517</v>
      </c>
    </row>
    <row r="48" spans="1:3">
      <c r="A48" s="1" t="s">
        <v>518</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DE466-70C7-4B37-972B-2B477E866619}">
  <sheetPr>
    <tabColor rgb="FFFFFF00"/>
    <pageSetUpPr fitToPage="1"/>
  </sheetPr>
  <dimension ref="A1:I71"/>
  <sheetViews>
    <sheetView showGridLines="0" view="pageBreakPreview" zoomScaleNormal="100" zoomScaleSheetLayoutView="100" workbookViewId="0">
      <selection activeCell="D5" sqref="D5:D6"/>
    </sheetView>
  </sheetViews>
  <sheetFormatPr defaultColWidth="8.75" defaultRowHeight="14"/>
  <cols>
    <col min="1" max="1" width="8.75" style="3"/>
    <col min="2" max="2" width="30.75" style="3" customWidth="1"/>
    <col min="3" max="3" width="4.83203125" style="3" customWidth="1"/>
    <col min="4" max="4" width="33.83203125" style="3" customWidth="1"/>
    <col min="5" max="5" width="4.83203125" style="3" customWidth="1"/>
    <col min="6" max="6" width="33.83203125" style="3" customWidth="1"/>
    <col min="7" max="16384" width="8.75" style="3"/>
  </cols>
  <sheetData>
    <row r="1" spans="1:6" ht="16.5">
      <c r="A1" s="29"/>
      <c r="B1" s="30" t="s">
        <v>66</v>
      </c>
      <c r="C1" s="31"/>
      <c r="D1" s="32"/>
      <c r="E1" s="26"/>
    </row>
    <row r="2" spans="1:6" ht="16.5">
      <c r="A2" s="33"/>
      <c r="B2" s="30" t="s">
        <v>67</v>
      </c>
      <c r="C2" s="31"/>
      <c r="D2" s="32"/>
      <c r="E2" s="26"/>
    </row>
    <row r="3" spans="1:6" ht="16.5">
      <c r="A3" s="34"/>
      <c r="B3" s="30" t="s">
        <v>68</v>
      </c>
      <c r="C3" s="31"/>
      <c r="D3" s="32"/>
      <c r="E3" s="26"/>
    </row>
    <row r="4" spans="1:6" ht="22.5" customHeight="1">
      <c r="A4" s="41" t="s">
        <v>69</v>
      </c>
      <c r="B4" s="26"/>
      <c r="C4" s="26"/>
      <c r="E4" s="26"/>
    </row>
    <row r="5" spans="1:6" ht="18" customHeight="1">
      <c r="A5" s="39"/>
      <c r="B5" s="38" t="s">
        <v>70</v>
      </c>
      <c r="C5" s="35"/>
      <c r="D5" s="337" t="s">
        <v>71</v>
      </c>
      <c r="E5" s="26"/>
    </row>
    <row r="6" spans="1:6" ht="18" customHeight="1">
      <c r="A6" s="39" t="s">
        <v>72</v>
      </c>
      <c r="B6" s="38" t="s">
        <v>73</v>
      </c>
      <c r="C6" s="35"/>
      <c r="D6" s="337"/>
      <c r="E6" s="26"/>
    </row>
    <row r="7" spans="1:6" ht="10.5" customHeight="1">
      <c r="A7" s="26"/>
      <c r="B7" s="26"/>
      <c r="C7" s="26"/>
      <c r="E7" s="26"/>
    </row>
    <row r="8" spans="1:6">
      <c r="A8" s="338" t="s">
        <v>74</v>
      </c>
      <c r="B8" s="339"/>
      <c r="C8" s="339"/>
      <c r="D8" s="339"/>
      <c r="E8" s="294"/>
      <c r="F8" s="28"/>
    </row>
    <row r="9" spans="1:6" ht="9.75" customHeight="1">
      <c r="A9" s="8"/>
      <c r="B9" s="8"/>
      <c r="C9" s="8"/>
      <c r="D9" s="8"/>
      <c r="E9" s="8"/>
      <c r="F9" s="8"/>
    </row>
    <row r="10" spans="1:6">
      <c r="A10" s="25" t="s">
        <v>75</v>
      </c>
      <c r="B10" s="4" t="s">
        <v>76</v>
      </c>
      <c r="C10" s="340"/>
      <c r="D10" s="341"/>
      <c r="E10" s="341"/>
      <c r="F10" s="342"/>
    </row>
    <row r="11" spans="1:6">
      <c r="A11" s="25" t="s">
        <v>77</v>
      </c>
      <c r="B11" s="4" t="s">
        <v>78</v>
      </c>
      <c r="C11" s="340"/>
      <c r="D11" s="341"/>
      <c r="E11" s="341"/>
      <c r="F11" s="342"/>
    </row>
    <row r="12" spans="1:6">
      <c r="A12" s="25" t="s">
        <v>79</v>
      </c>
      <c r="B12" s="4" t="s">
        <v>80</v>
      </c>
      <c r="C12" s="308" t="s">
        <v>81</v>
      </c>
      <c r="D12" s="309"/>
      <c r="E12" s="309"/>
      <c r="F12" s="310"/>
    </row>
    <row r="13" spans="1:6">
      <c r="A13" s="25" t="s">
        <v>82</v>
      </c>
      <c r="B13" s="5" t="s">
        <v>83</v>
      </c>
      <c r="C13" s="340"/>
      <c r="D13" s="341"/>
      <c r="E13" s="341"/>
      <c r="F13" s="342"/>
    </row>
    <row r="14" spans="1:6">
      <c r="A14" s="25" t="s">
        <v>84</v>
      </c>
      <c r="B14" s="5" t="s">
        <v>85</v>
      </c>
      <c r="C14" s="308"/>
      <c r="D14" s="309"/>
      <c r="E14" s="309"/>
      <c r="F14" s="310"/>
    </row>
    <row r="15" spans="1:6">
      <c r="A15" s="25" t="s">
        <v>86</v>
      </c>
      <c r="B15" s="5" t="s">
        <v>87</v>
      </c>
      <c r="C15" s="308" t="s">
        <v>155</v>
      </c>
      <c r="D15" s="309"/>
      <c r="E15" s="309"/>
      <c r="F15" s="310"/>
    </row>
    <row r="16" spans="1:6">
      <c r="A16" s="25" t="s">
        <v>88</v>
      </c>
      <c r="B16" s="5" t="s">
        <v>89</v>
      </c>
      <c r="C16" s="308"/>
      <c r="D16" s="309"/>
      <c r="E16" s="309"/>
      <c r="F16" s="310"/>
    </row>
    <row r="17" spans="1:9" ht="9.75" customHeight="1">
      <c r="A17" s="9"/>
      <c r="B17" s="9"/>
      <c r="C17" s="9"/>
      <c r="D17" s="9"/>
      <c r="E17" s="9"/>
      <c r="F17" s="9"/>
    </row>
    <row r="18" spans="1:9">
      <c r="A18" s="338" t="s">
        <v>90</v>
      </c>
      <c r="B18" s="339"/>
      <c r="C18" s="339"/>
      <c r="D18" s="339"/>
      <c r="E18" s="294"/>
      <c r="F18" s="28"/>
    </row>
    <row r="19" spans="1:9">
      <c r="A19" s="10" t="s">
        <v>91</v>
      </c>
      <c r="B19" s="10"/>
      <c r="C19" s="10"/>
      <c r="D19" s="10"/>
      <c r="E19" s="11"/>
      <c r="F19" s="11"/>
    </row>
    <row r="20" spans="1:9">
      <c r="A20" s="10"/>
      <c r="B20" s="12" t="s">
        <v>92</v>
      </c>
      <c r="C20" s="19"/>
      <c r="D20" s="14" t="s">
        <v>93</v>
      </c>
      <c r="E20" s="19"/>
      <c r="F20" s="15" t="s">
        <v>94</v>
      </c>
    </row>
    <row r="21" spans="1:9">
      <c r="A21" s="10"/>
      <c r="B21" s="13"/>
      <c r="C21" s="19"/>
      <c r="D21" s="14" t="s">
        <v>95</v>
      </c>
      <c r="E21" s="19"/>
      <c r="F21" s="15" t="s">
        <v>96</v>
      </c>
    </row>
    <row r="22" spans="1:9">
      <c r="A22" s="10"/>
      <c r="B22" s="13"/>
      <c r="C22" s="19"/>
      <c r="D22" s="14" t="s">
        <v>97</v>
      </c>
      <c r="E22" s="19"/>
      <c r="F22" s="15" t="s">
        <v>98</v>
      </c>
    </row>
    <row r="23" spans="1:9">
      <c r="A23" s="10"/>
      <c r="B23" s="13"/>
      <c r="C23" s="19"/>
      <c r="D23" s="14" t="s">
        <v>99</v>
      </c>
      <c r="E23" s="19"/>
      <c r="F23" s="15"/>
    </row>
    <row r="24" spans="1:9">
      <c r="A24" s="10"/>
      <c r="B24" s="13"/>
      <c r="C24" s="19"/>
      <c r="D24" s="14" t="s">
        <v>100</v>
      </c>
      <c r="E24" s="343" t="s">
        <v>101</v>
      </c>
      <c r="F24" s="344"/>
    </row>
    <row r="25" spans="1:9">
      <c r="A25" s="10" t="s">
        <v>102</v>
      </c>
      <c r="B25" s="10"/>
      <c r="C25" s="20"/>
      <c r="D25" s="11"/>
      <c r="E25" s="10"/>
      <c r="F25" s="11"/>
    </row>
    <row r="26" spans="1:9">
      <c r="B26" s="12" t="s">
        <v>92</v>
      </c>
      <c r="C26" s="19"/>
      <c r="D26" s="24" t="s">
        <v>103</v>
      </c>
      <c r="E26" s="19"/>
      <c r="F26" s="15" t="s">
        <v>104</v>
      </c>
      <c r="I26" s="36"/>
    </row>
    <row r="27" spans="1:9" ht="14.25" customHeight="1">
      <c r="A27" s="335" t="s">
        <v>105</v>
      </c>
      <c r="B27" s="336"/>
      <c r="C27" s="19"/>
      <c r="D27" s="24" t="s">
        <v>106</v>
      </c>
      <c r="E27" s="19"/>
      <c r="F27" s="15" t="s">
        <v>107</v>
      </c>
    </row>
    <row r="28" spans="1:9">
      <c r="A28" s="335"/>
      <c r="B28" s="336"/>
      <c r="C28" s="19"/>
      <c r="D28" s="37" t="s">
        <v>108</v>
      </c>
      <c r="E28" s="19"/>
      <c r="F28" s="15" t="s">
        <v>109</v>
      </c>
    </row>
    <row r="29" spans="1:9">
      <c r="A29" s="10"/>
      <c r="B29" s="12"/>
      <c r="C29" s="19"/>
      <c r="D29" s="24" t="s">
        <v>110</v>
      </c>
      <c r="E29" s="19"/>
      <c r="F29" s="15" t="s">
        <v>111</v>
      </c>
    </row>
    <row r="30" spans="1:9">
      <c r="A30" s="10"/>
      <c r="B30" s="12"/>
      <c r="C30" s="19"/>
      <c r="D30" s="15" t="s">
        <v>100</v>
      </c>
      <c r="E30" s="333" t="s">
        <v>101</v>
      </c>
      <c r="F30" s="334"/>
    </row>
    <row r="31" spans="1:9">
      <c r="A31" s="10" t="s">
        <v>112</v>
      </c>
      <c r="B31" s="10"/>
      <c r="C31" s="20"/>
      <c r="D31" s="11"/>
      <c r="E31" s="10"/>
      <c r="F31" s="11"/>
    </row>
    <row r="32" spans="1:9">
      <c r="A32" s="10"/>
      <c r="B32" s="12" t="s">
        <v>92</v>
      </c>
      <c r="C32" s="19"/>
      <c r="D32" s="324" t="s">
        <v>113</v>
      </c>
      <c r="E32" s="325"/>
      <c r="F32" s="326"/>
    </row>
    <row r="33" spans="1:6">
      <c r="A33" s="10"/>
      <c r="B33" s="12"/>
      <c r="C33" s="19"/>
      <c r="D33" s="324" t="s">
        <v>114</v>
      </c>
      <c r="E33" s="325"/>
      <c r="F33" s="326"/>
    </row>
    <row r="34" spans="1:6">
      <c r="A34" s="10"/>
      <c r="B34" s="12"/>
      <c r="C34" s="19"/>
      <c r="D34" s="324" t="s">
        <v>115</v>
      </c>
      <c r="E34" s="325"/>
      <c r="F34" s="326"/>
    </row>
    <row r="35" spans="1:6">
      <c r="A35" s="10"/>
      <c r="B35" s="12"/>
      <c r="C35" s="19"/>
      <c r="D35" s="324" t="s">
        <v>116</v>
      </c>
      <c r="E35" s="325"/>
      <c r="F35" s="326"/>
    </row>
    <row r="36" spans="1:6">
      <c r="A36" s="10"/>
      <c r="B36" s="12"/>
      <c r="C36" s="19"/>
      <c r="D36" s="324" t="s">
        <v>117</v>
      </c>
      <c r="E36" s="325"/>
      <c r="F36" s="326"/>
    </row>
    <row r="37" spans="1:6">
      <c r="A37" s="10"/>
      <c r="B37" s="12"/>
      <c r="C37" s="19"/>
      <c r="D37" s="324" t="s">
        <v>118</v>
      </c>
      <c r="E37" s="325"/>
      <c r="F37" s="326"/>
    </row>
    <row r="38" spans="1:6">
      <c r="A38" s="10"/>
      <c r="B38" s="13"/>
      <c r="C38" s="17"/>
      <c r="D38" s="15" t="s">
        <v>100</v>
      </c>
      <c r="E38" s="333" t="s">
        <v>101</v>
      </c>
      <c r="F38" s="334"/>
    </row>
    <row r="39" spans="1:6">
      <c r="A39" s="10" t="s">
        <v>119</v>
      </c>
      <c r="B39" s="10"/>
      <c r="C39" s="20"/>
      <c r="D39" s="11"/>
      <c r="E39" s="10"/>
      <c r="F39" s="11"/>
    </row>
    <row r="40" spans="1:6" ht="30" customHeight="1">
      <c r="A40" s="10"/>
      <c r="B40" s="12" t="s">
        <v>92</v>
      </c>
      <c r="C40" s="19"/>
      <c r="D40" s="324" t="s">
        <v>120</v>
      </c>
      <c r="E40" s="325"/>
      <c r="F40" s="326"/>
    </row>
    <row r="41" spans="1:6" ht="26.25" customHeight="1">
      <c r="A41" s="10"/>
      <c r="B41" s="12"/>
      <c r="C41" s="19"/>
      <c r="D41" s="324" t="s">
        <v>121</v>
      </c>
      <c r="E41" s="325"/>
      <c r="F41" s="326"/>
    </row>
    <row r="42" spans="1:6">
      <c r="A42" s="10"/>
      <c r="B42" s="12"/>
      <c r="C42" s="19"/>
      <c r="D42" s="324" t="s">
        <v>122</v>
      </c>
      <c r="E42" s="325"/>
      <c r="F42" s="326"/>
    </row>
    <row r="43" spans="1:6">
      <c r="A43" s="10"/>
      <c r="B43" s="13"/>
      <c r="C43" s="17"/>
      <c r="D43" s="15" t="s">
        <v>100</v>
      </c>
      <c r="E43" s="333" t="s">
        <v>101</v>
      </c>
      <c r="F43" s="334"/>
    </row>
    <row r="44" spans="1:6">
      <c r="A44" s="10" t="s">
        <v>123</v>
      </c>
      <c r="B44" s="10"/>
      <c r="C44" s="20"/>
      <c r="D44" s="10"/>
      <c r="E44" s="11"/>
      <c r="F44" s="10"/>
    </row>
    <row r="45" spans="1:6">
      <c r="A45" s="10"/>
      <c r="B45" s="12" t="s">
        <v>92</v>
      </c>
      <c r="C45" s="19"/>
      <c r="D45" s="324" t="s">
        <v>124</v>
      </c>
      <c r="E45" s="325"/>
      <c r="F45" s="326"/>
    </row>
    <row r="46" spans="1:6">
      <c r="A46" s="10"/>
      <c r="B46" s="13"/>
      <c r="C46" s="19"/>
      <c r="D46" s="327" t="s">
        <v>125</v>
      </c>
      <c r="E46" s="328"/>
      <c r="F46" s="329"/>
    </row>
    <row r="47" spans="1:6">
      <c r="A47" s="10"/>
      <c r="B47" s="13"/>
      <c r="C47" s="19"/>
      <c r="D47" s="324" t="s">
        <v>126</v>
      </c>
      <c r="E47" s="325"/>
      <c r="F47" s="326"/>
    </row>
    <row r="48" spans="1:6">
      <c r="A48" s="10"/>
      <c r="B48" s="13"/>
      <c r="C48" s="19"/>
      <c r="D48" s="324" t="s">
        <v>127</v>
      </c>
      <c r="E48" s="325"/>
      <c r="F48" s="326"/>
    </row>
    <row r="49" spans="1:6">
      <c r="A49" s="10"/>
      <c r="B49" s="13"/>
      <c r="C49" s="19"/>
      <c r="D49" s="324" t="s">
        <v>128</v>
      </c>
      <c r="E49" s="325"/>
      <c r="F49" s="326"/>
    </row>
    <row r="50" spans="1:6">
      <c r="B50" s="6"/>
      <c r="C50" s="19"/>
      <c r="D50" s="321" t="s">
        <v>129</v>
      </c>
      <c r="E50" s="322"/>
      <c r="F50" s="323"/>
    </row>
    <row r="51" spans="1:6">
      <c r="B51" s="6"/>
      <c r="C51" s="19"/>
      <c r="D51" s="321" t="s">
        <v>130</v>
      </c>
      <c r="E51" s="322"/>
      <c r="F51" s="323"/>
    </row>
    <row r="52" spans="1:6">
      <c r="B52" s="7"/>
      <c r="C52" s="17"/>
      <c r="D52" s="16" t="s">
        <v>100</v>
      </c>
      <c r="E52" s="314" t="s">
        <v>101</v>
      </c>
      <c r="F52" s="315"/>
    </row>
    <row r="53" spans="1:6">
      <c r="A53" s="3" t="s">
        <v>131</v>
      </c>
      <c r="C53" s="23"/>
      <c r="D53" s="8"/>
      <c r="F53" s="8"/>
    </row>
    <row r="54" spans="1:6">
      <c r="B54" s="293" t="s">
        <v>92</v>
      </c>
      <c r="C54" s="19"/>
      <c r="D54" s="330" t="s">
        <v>132</v>
      </c>
      <c r="E54" s="331"/>
      <c r="F54" s="332"/>
    </row>
    <row r="55" spans="1:6">
      <c r="B55" s="6"/>
      <c r="C55" s="19"/>
      <c r="D55" s="321" t="s">
        <v>133</v>
      </c>
      <c r="E55" s="322"/>
      <c r="F55" s="323"/>
    </row>
    <row r="56" spans="1:6">
      <c r="B56" s="6"/>
      <c r="C56" s="19"/>
      <c r="D56" s="321" t="s">
        <v>134</v>
      </c>
      <c r="E56" s="322"/>
      <c r="F56" s="323"/>
    </row>
    <row r="57" spans="1:6">
      <c r="B57" s="6"/>
      <c r="C57" s="19"/>
      <c r="D57" s="321" t="s">
        <v>135</v>
      </c>
      <c r="E57" s="322"/>
      <c r="F57" s="323"/>
    </row>
    <row r="58" spans="1:6" ht="14.25" customHeight="1">
      <c r="C58" s="18"/>
      <c r="D58" s="16" t="s">
        <v>100</v>
      </c>
      <c r="E58" s="314" t="s">
        <v>101</v>
      </c>
      <c r="F58" s="315"/>
    </row>
    <row r="59" spans="1:6" ht="14.25" customHeight="1">
      <c r="A59" s="82" t="s">
        <v>136</v>
      </c>
      <c r="C59" s="316"/>
      <c r="D59" s="317"/>
      <c r="E59" s="317"/>
      <c r="F59" s="318"/>
    </row>
    <row r="60" spans="1:6">
      <c r="A60" s="3" t="s">
        <v>137</v>
      </c>
    </row>
    <row r="61" spans="1:6">
      <c r="B61" s="292" t="s">
        <v>138</v>
      </c>
      <c r="C61" s="308"/>
      <c r="D61" s="309"/>
      <c r="E61" s="309"/>
      <c r="F61" s="310"/>
    </row>
    <row r="62" spans="1:6">
      <c r="A62" s="319" t="s">
        <v>139</v>
      </c>
      <c r="B62" s="320"/>
      <c r="C62" s="308"/>
      <c r="D62" s="309"/>
      <c r="E62" s="309"/>
      <c r="F62" s="310"/>
    </row>
    <row r="63" spans="1:6" ht="7.5" customHeight="1">
      <c r="A63" s="292"/>
      <c r="B63" s="292"/>
      <c r="C63" s="36"/>
      <c r="D63" s="36"/>
      <c r="E63" s="36"/>
      <c r="F63" s="36"/>
    </row>
    <row r="64" spans="1:6">
      <c r="A64" s="3" t="s">
        <v>140</v>
      </c>
    </row>
    <row r="65" spans="1:6">
      <c r="B65" s="292" t="s">
        <v>141</v>
      </c>
      <c r="C65" s="308"/>
      <c r="D65" s="309"/>
      <c r="E65" s="309"/>
      <c r="F65" s="310"/>
    </row>
    <row r="66" spans="1:6" ht="13.15" customHeight="1">
      <c r="A66" s="3" t="s">
        <v>142</v>
      </c>
      <c r="C66" s="10"/>
      <c r="D66" s="11"/>
      <c r="E66" s="10"/>
      <c r="F66" s="11"/>
    </row>
    <row r="67" spans="1:6">
      <c r="B67" s="292" t="s">
        <v>143</v>
      </c>
      <c r="C67" s="308"/>
      <c r="D67" s="309"/>
      <c r="E67" s="309"/>
      <c r="F67" s="310"/>
    </row>
    <row r="68" spans="1:6" ht="12.75" customHeight="1">
      <c r="A68" s="311" t="s">
        <v>144</v>
      </c>
      <c r="B68" s="311"/>
      <c r="C68" s="19"/>
      <c r="D68" s="24" t="s">
        <v>145</v>
      </c>
      <c r="E68" s="17"/>
      <c r="F68" s="15" t="s">
        <v>146</v>
      </c>
    </row>
    <row r="69" spans="1:6" ht="13.5" customHeight="1">
      <c r="A69" s="27" t="s">
        <v>147</v>
      </c>
      <c r="C69" s="10"/>
      <c r="D69" s="10"/>
      <c r="E69" s="10"/>
      <c r="F69" s="10"/>
    </row>
    <row r="70" spans="1:6" ht="18.75" customHeight="1">
      <c r="A70" s="312" t="s">
        <v>148</v>
      </c>
      <c r="B70" s="313"/>
      <c r="C70" s="308"/>
      <c r="D70" s="309"/>
      <c r="E70" s="309"/>
      <c r="F70" s="310"/>
    </row>
    <row r="71" spans="1:6" ht="5.25" customHeight="1"/>
  </sheetData>
  <mergeCells count="46">
    <mergeCell ref="A27:B28"/>
    <mergeCell ref="D5:D6"/>
    <mergeCell ref="A8:D8"/>
    <mergeCell ref="C10:F10"/>
    <mergeCell ref="C11:F11"/>
    <mergeCell ref="C12:F12"/>
    <mergeCell ref="C13:F13"/>
    <mergeCell ref="C14:F14"/>
    <mergeCell ref="C15:F15"/>
    <mergeCell ref="C16:F16"/>
    <mergeCell ref="A18:D18"/>
    <mergeCell ref="E24:F24"/>
    <mergeCell ref="E43:F43"/>
    <mergeCell ref="E30:F30"/>
    <mergeCell ref="D32:F32"/>
    <mergeCell ref="D33:F33"/>
    <mergeCell ref="D34:F34"/>
    <mergeCell ref="D35:F35"/>
    <mergeCell ref="D36:F36"/>
    <mergeCell ref="D37:F37"/>
    <mergeCell ref="E38:F38"/>
    <mergeCell ref="D40:F40"/>
    <mergeCell ref="D41:F41"/>
    <mergeCell ref="D42:F42"/>
    <mergeCell ref="D57:F57"/>
    <mergeCell ref="D45:F45"/>
    <mergeCell ref="D46:F46"/>
    <mergeCell ref="D47:F47"/>
    <mergeCell ref="D48:F48"/>
    <mergeCell ref="D49:F49"/>
    <mergeCell ref="D50:F50"/>
    <mergeCell ref="D51:F51"/>
    <mergeCell ref="E52:F52"/>
    <mergeCell ref="D54:F54"/>
    <mergeCell ref="D55:F55"/>
    <mergeCell ref="D56:F56"/>
    <mergeCell ref="C67:F67"/>
    <mergeCell ref="A68:B68"/>
    <mergeCell ref="A70:B70"/>
    <mergeCell ref="C70:F70"/>
    <mergeCell ref="E58:F58"/>
    <mergeCell ref="C59:F59"/>
    <mergeCell ref="C61:F61"/>
    <mergeCell ref="A62:B62"/>
    <mergeCell ref="C62:F62"/>
    <mergeCell ref="C65:F65"/>
  </mergeCells>
  <phoneticPr fontId="1"/>
  <pageMargins left="0" right="0" top="0" bottom="0" header="0.31496062992125984" footer="0.31496062992125984"/>
  <pageSetup paperSize="9" scale="78" fitToHeight="0"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14C7A413-4FFE-47A5-87AA-D8104AD57DCE}">
          <x14:formula1>
            <xm:f>ここは触らない!$N$6:$N$17</xm:f>
          </x14:formula1>
          <xm:sqref>C59:F59</xm:sqref>
        </x14:dataValidation>
        <x14:dataValidation type="list" allowBlank="1" showInputMessage="1" showErrorMessage="1" xr:uid="{CD0FC19A-1F16-4515-96BD-F26C0A5FF86B}">
          <x14:formula1>
            <xm:f>ここは触らない!$M$2:$M$3</xm:f>
          </x14:formula1>
          <xm:sqref>C67:F67</xm:sqref>
        </x14:dataValidation>
        <x14:dataValidation type="list" allowBlank="1" showInputMessage="1" showErrorMessage="1" xr:uid="{6782C878-E7BF-4C60-9FE8-621BE60C9705}">
          <x14:formula1>
            <xm:f>ここは触らない!$G$9:$G$11</xm:f>
          </x14:formula1>
          <xm:sqref>C62:F62</xm:sqref>
        </x14:dataValidation>
        <x14:dataValidation type="list" allowBlank="1" showInputMessage="1" showErrorMessage="1" xr:uid="{4C97213B-4703-4677-982E-8C2E4070FB42}">
          <x14:formula1>
            <xm:f>ここは触らない!$B$5:$B$7</xm:f>
          </x14:formula1>
          <xm:sqref>C26:C30 E26:E29</xm:sqref>
        </x14:dataValidation>
        <x14:dataValidation type="list" allowBlank="1" showInputMessage="1" showErrorMessage="1" xr:uid="{A81C11F9-6F9D-489F-8B05-2C1AE1D614E8}">
          <x14:formula1>
            <xm:f>ここは触らない!$B$2:$B$3</xm:f>
          </x14:formula1>
          <xm:sqref>C20:C24 C45:C52 E68 A5:A6 E40:E42 E54:E57 E45:E51 C40:C43 E20:E23 C68 C54:C58 C32:C38</xm:sqref>
        </x14:dataValidation>
        <x14:dataValidation type="list" allowBlank="1" showInputMessage="1" showErrorMessage="1" xr:uid="{6D425338-EA77-430A-A414-9B7FEE784060}">
          <x14:formula1>
            <xm:f>ここは触らない!$A$2:$A$48</xm:f>
          </x14:formula1>
          <xm:sqref>C12</xm:sqref>
        </x14:dataValidation>
        <x14:dataValidation type="list" allowBlank="1" showInputMessage="1" showErrorMessage="1" xr:uid="{CC2EBA88-E262-411E-B692-272FE2C6B568}">
          <x14:formula1>
            <xm:f>ここは触らない!$F$2:$F$45</xm:f>
          </x14:formula1>
          <xm:sqref>C61:F61 C65:F65</xm:sqref>
        </x14:dataValidation>
        <x14:dataValidation type="list" allowBlank="1" showInputMessage="1" showErrorMessage="1" xr:uid="{A70FB5E9-CFA8-41D7-BF90-901E7E8298DB}">
          <x14:formula1>
            <xm:f>ここは触らない!$G$2:$G$3</xm:f>
          </x14:formula1>
          <xm:sqref>C70:F70</xm:sqref>
        </x14:dataValidation>
        <x14:dataValidation type="list" allowBlank="1" showInputMessage="1" showErrorMessage="1" xr:uid="{77086CF8-EC28-48EC-9FAF-0E61CBAAA178}">
          <x14:formula1>
            <xm:f>ここは触らない!$C$2:$C$67</xm:f>
          </x14:formula1>
          <xm:sqref>C14:F14</xm:sqref>
        </x14:dataValidation>
        <x14:dataValidation type="list" allowBlank="1" showInputMessage="1" showErrorMessage="1" xr:uid="{1FDDB50B-0266-47E6-9C9F-B6C974EB56A8}">
          <x14:formula1>
            <xm:f>ここは触らない!$E$2:$E$12</xm:f>
          </x14:formula1>
          <xm:sqref>C15:F15</xm:sqref>
        </x14:dataValidation>
        <x14:dataValidation type="list" allowBlank="1" showInputMessage="1" showErrorMessage="1" xr:uid="{BE461150-8F30-4278-8392-23068AD35E6F}">
          <x14:formula1>
            <xm:f>ここは触らない!$D$2:$D$5</xm:f>
          </x14:formula1>
          <xm:sqref>C16:F16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25454-2291-42EC-ADF2-B51F5346E66B}">
  <sheetPr codeName="Sheet4">
    <pageSetUpPr fitToPage="1"/>
  </sheetPr>
  <dimension ref="A1:F70"/>
  <sheetViews>
    <sheetView showGridLines="0" view="pageBreakPreview" topLeftCell="A4" zoomScaleNormal="100" zoomScaleSheetLayoutView="100" workbookViewId="0">
      <selection activeCell="H15" sqref="H15"/>
    </sheetView>
  </sheetViews>
  <sheetFormatPr defaultColWidth="8.75" defaultRowHeight="14"/>
  <cols>
    <col min="1" max="1" width="8.75" style="3"/>
    <col min="2" max="2" width="30.75" style="3" customWidth="1"/>
    <col min="3" max="3" width="4.83203125" style="3" customWidth="1"/>
    <col min="4" max="4" width="33.83203125" style="3" customWidth="1"/>
    <col min="5" max="5" width="4.83203125" style="3" customWidth="1"/>
    <col min="6" max="6" width="33.83203125" style="3" customWidth="1"/>
    <col min="7" max="16384" width="8.75" style="3"/>
  </cols>
  <sheetData>
    <row r="1" spans="1:6" ht="16.5">
      <c r="A1" s="29"/>
      <c r="B1" s="30" t="s">
        <v>66</v>
      </c>
      <c r="C1" s="31"/>
      <c r="D1" s="32"/>
      <c r="E1" s="26"/>
    </row>
    <row r="2" spans="1:6" ht="16.5">
      <c r="A2" s="33"/>
      <c r="B2" s="30" t="s">
        <v>67</v>
      </c>
      <c r="C2" s="31"/>
      <c r="D2" s="32"/>
      <c r="E2" s="26"/>
    </row>
    <row r="3" spans="1:6" ht="16.5">
      <c r="A3" s="34"/>
      <c r="B3" s="30" t="s">
        <v>68</v>
      </c>
      <c r="C3" s="31"/>
      <c r="D3" s="32"/>
      <c r="E3" s="26"/>
    </row>
    <row r="4" spans="1:6" s="84" customFormat="1" ht="22.5" customHeight="1">
      <c r="A4" s="41" t="s">
        <v>69</v>
      </c>
      <c r="B4" s="83"/>
      <c r="C4" s="83"/>
      <c r="E4" s="83"/>
    </row>
    <row r="5" spans="1:6" ht="25.5" customHeight="1">
      <c r="A5" s="39"/>
      <c r="B5" s="38" t="s">
        <v>70</v>
      </c>
      <c r="C5" s="35"/>
      <c r="D5" s="337" t="s">
        <v>71</v>
      </c>
      <c r="E5" s="26"/>
    </row>
    <row r="6" spans="1:6" ht="25.5" customHeight="1">
      <c r="A6" s="40" t="s">
        <v>72</v>
      </c>
      <c r="B6" s="38" t="s">
        <v>73</v>
      </c>
      <c r="C6" s="35"/>
      <c r="D6" s="337"/>
      <c r="E6" s="26"/>
    </row>
    <row r="7" spans="1:6" ht="8.25" customHeight="1">
      <c r="A7" s="35"/>
      <c r="B7" s="26"/>
      <c r="C7" s="194"/>
      <c r="D7" s="194"/>
      <c r="E7" s="26"/>
    </row>
    <row r="8" spans="1:6">
      <c r="A8" s="338" t="s">
        <v>74</v>
      </c>
      <c r="B8" s="339"/>
      <c r="C8" s="339"/>
      <c r="D8" s="339"/>
      <c r="E8" s="195"/>
      <c r="F8" s="28"/>
    </row>
    <row r="9" spans="1:6" ht="9.75" customHeight="1">
      <c r="A9" s="8"/>
      <c r="B9" s="8"/>
      <c r="C9" s="8"/>
      <c r="D9" s="8"/>
      <c r="E9" s="8"/>
      <c r="F9" s="8"/>
    </row>
    <row r="10" spans="1:6">
      <c r="A10" s="25" t="s">
        <v>75</v>
      </c>
      <c r="B10" s="4" t="s">
        <v>76</v>
      </c>
      <c r="C10" s="351" t="s">
        <v>149</v>
      </c>
      <c r="D10" s="352"/>
      <c r="E10" s="352"/>
      <c r="F10" s="353"/>
    </row>
    <row r="11" spans="1:6">
      <c r="A11" s="25" t="s">
        <v>77</v>
      </c>
      <c r="B11" s="4" t="s">
        <v>78</v>
      </c>
      <c r="C11" s="351" t="s">
        <v>150</v>
      </c>
      <c r="D11" s="352"/>
      <c r="E11" s="352"/>
      <c r="F11" s="353"/>
    </row>
    <row r="12" spans="1:6">
      <c r="A12" s="25" t="s">
        <v>79</v>
      </c>
      <c r="B12" s="4" t="s">
        <v>80</v>
      </c>
      <c r="C12" s="345" t="s">
        <v>151</v>
      </c>
      <c r="D12" s="346"/>
      <c r="E12" s="346"/>
      <c r="F12" s="347"/>
    </row>
    <row r="13" spans="1:6">
      <c r="A13" s="25" t="s">
        <v>82</v>
      </c>
      <c r="B13" s="5" t="s">
        <v>83</v>
      </c>
      <c r="C13" s="351" t="s">
        <v>152</v>
      </c>
      <c r="D13" s="352"/>
      <c r="E13" s="352"/>
      <c r="F13" s="353"/>
    </row>
    <row r="14" spans="1:6">
      <c r="A14" s="25" t="s">
        <v>84</v>
      </c>
      <c r="B14" s="5" t="s">
        <v>85</v>
      </c>
      <c r="C14" s="345" t="s">
        <v>153</v>
      </c>
      <c r="D14" s="346"/>
      <c r="E14" s="346"/>
      <c r="F14" s="347"/>
    </row>
    <row r="15" spans="1:6">
      <c r="A15" s="25" t="s">
        <v>86</v>
      </c>
      <c r="B15" s="5" t="s">
        <v>87</v>
      </c>
      <c r="C15" s="345" t="s">
        <v>154</v>
      </c>
      <c r="D15" s="346"/>
      <c r="E15" s="346"/>
      <c r="F15" s="347"/>
    </row>
    <row r="16" spans="1:6">
      <c r="A16" s="25" t="s">
        <v>88</v>
      </c>
      <c r="B16" s="5" t="s">
        <v>89</v>
      </c>
      <c r="C16" s="345" t="s">
        <v>155</v>
      </c>
      <c r="D16" s="346"/>
      <c r="E16" s="346"/>
      <c r="F16" s="347"/>
    </row>
    <row r="17" spans="1:6" ht="9.75" customHeight="1">
      <c r="A17" s="9"/>
      <c r="B17" s="9"/>
      <c r="C17" s="9"/>
      <c r="D17" s="9"/>
      <c r="E17" s="9"/>
      <c r="F17" s="9"/>
    </row>
    <row r="18" spans="1:6">
      <c r="A18" s="338" t="s">
        <v>90</v>
      </c>
      <c r="B18" s="339"/>
      <c r="C18" s="339"/>
      <c r="D18" s="339"/>
      <c r="E18" s="195"/>
      <c r="F18" s="28"/>
    </row>
    <row r="19" spans="1:6">
      <c r="A19" s="10" t="s">
        <v>91</v>
      </c>
      <c r="B19" s="10"/>
      <c r="C19" s="10"/>
      <c r="D19" s="10"/>
      <c r="E19" s="11"/>
      <c r="F19" s="11"/>
    </row>
    <row r="20" spans="1:6">
      <c r="A20" s="10"/>
      <c r="B20" s="12" t="s">
        <v>92</v>
      </c>
      <c r="C20" s="21" t="s">
        <v>72</v>
      </c>
      <c r="D20" s="14" t="s">
        <v>93</v>
      </c>
      <c r="E20" s="19"/>
      <c r="F20" s="15" t="s">
        <v>94</v>
      </c>
    </row>
    <row r="21" spans="1:6">
      <c r="A21" s="10"/>
      <c r="B21" s="13"/>
      <c r="C21" s="21"/>
      <c r="D21" s="14" t="s">
        <v>95</v>
      </c>
      <c r="E21" s="19"/>
      <c r="F21" s="15" t="s">
        <v>96</v>
      </c>
    </row>
    <row r="22" spans="1:6">
      <c r="A22" s="10"/>
      <c r="B22" s="13"/>
      <c r="C22" s="21"/>
      <c r="D22" s="14" t="s">
        <v>97</v>
      </c>
      <c r="E22" s="19"/>
      <c r="F22" s="15" t="s">
        <v>98</v>
      </c>
    </row>
    <row r="23" spans="1:6">
      <c r="A23" s="10"/>
      <c r="B23" s="13"/>
      <c r="C23" s="21" t="s">
        <v>72</v>
      </c>
      <c r="D23" s="14" t="s">
        <v>99</v>
      </c>
      <c r="E23" s="19"/>
      <c r="F23" s="15"/>
    </row>
    <row r="24" spans="1:6">
      <c r="A24" s="10"/>
      <c r="B24" s="13"/>
      <c r="C24" s="21"/>
      <c r="D24" s="14" t="s">
        <v>100</v>
      </c>
      <c r="E24" s="343" t="s">
        <v>101</v>
      </c>
      <c r="F24" s="344"/>
    </row>
    <row r="25" spans="1:6">
      <c r="A25" s="10" t="s">
        <v>102</v>
      </c>
      <c r="B25" s="10"/>
      <c r="C25" s="20"/>
      <c r="D25" s="11"/>
      <c r="E25" s="10"/>
      <c r="F25" s="11"/>
    </row>
    <row r="26" spans="1:6">
      <c r="A26" s="10"/>
      <c r="B26" s="12" t="s">
        <v>92</v>
      </c>
      <c r="C26" s="21" t="s">
        <v>72</v>
      </c>
      <c r="D26" s="24" t="s">
        <v>103</v>
      </c>
      <c r="E26" s="21"/>
      <c r="F26" s="15" t="s">
        <v>104</v>
      </c>
    </row>
    <row r="27" spans="1:6">
      <c r="A27" s="335" t="s">
        <v>105</v>
      </c>
      <c r="B27" s="336"/>
      <c r="C27" s="21" t="s">
        <v>72</v>
      </c>
      <c r="D27" s="24" t="s">
        <v>106</v>
      </c>
      <c r="E27" s="21"/>
      <c r="F27" s="15" t="s">
        <v>107</v>
      </c>
    </row>
    <row r="28" spans="1:6">
      <c r="A28" s="335"/>
      <c r="B28" s="336"/>
      <c r="C28" s="21" t="s">
        <v>72</v>
      </c>
      <c r="D28" s="37" t="s">
        <v>108</v>
      </c>
      <c r="E28" s="21"/>
      <c r="F28" s="15" t="s">
        <v>109</v>
      </c>
    </row>
    <row r="29" spans="1:6">
      <c r="A29" s="10"/>
      <c r="B29" s="12"/>
      <c r="C29" s="21"/>
      <c r="D29" s="24" t="s">
        <v>110</v>
      </c>
      <c r="E29" s="21" t="s">
        <v>156</v>
      </c>
      <c r="F29" s="15" t="s">
        <v>111</v>
      </c>
    </row>
    <row r="30" spans="1:6">
      <c r="A30" s="10"/>
      <c r="B30" s="12"/>
      <c r="C30" s="21" t="s">
        <v>72</v>
      </c>
      <c r="D30" s="15" t="s">
        <v>100</v>
      </c>
      <c r="E30" s="333" t="s">
        <v>157</v>
      </c>
      <c r="F30" s="334"/>
    </row>
    <row r="31" spans="1:6">
      <c r="A31" s="10" t="s">
        <v>112</v>
      </c>
      <c r="B31" s="10"/>
      <c r="C31" s="20"/>
      <c r="D31" s="11"/>
      <c r="E31" s="10"/>
      <c r="F31" s="11"/>
    </row>
    <row r="32" spans="1:6">
      <c r="A32" s="10"/>
      <c r="B32" s="12" t="s">
        <v>92</v>
      </c>
      <c r="C32" s="21" t="s">
        <v>72</v>
      </c>
      <c r="D32" s="324" t="s">
        <v>113</v>
      </c>
      <c r="E32" s="325"/>
      <c r="F32" s="326"/>
    </row>
    <row r="33" spans="1:6">
      <c r="A33" s="10"/>
      <c r="B33" s="12"/>
      <c r="C33" s="21" t="s">
        <v>72</v>
      </c>
      <c r="D33" s="324" t="s">
        <v>114</v>
      </c>
      <c r="E33" s="325"/>
      <c r="F33" s="326"/>
    </row>
    <row r="34" spans="1:6">
      <c r="A34" s="10"/>
      <c r="B34" s="12"/>
      <c r="C34" s="21"/>
      <c r="D34" s="324" t="s">
        <v>115</v>
      </c>
      <c r="E34" s="325"/>
      <c r="F34" s="326"/>
    </row>
    <row r="35" spans="1:6">
      <c r="A35" s="10"/>
      <c r="B35" s="12"/>
      <c r="C35" s="21"/>
      <c r="D35" s="324" t="s">
        <v>116</v>
      </c>
      <c r="E35" s="325"/>
      <c r="F35" s="326"/>
    </row>
    <row r="36" spans="1:6">
      <c r="A36" s="10"/>
      <c r="B36" s="12"/>
      <c r="C36" s="21"/>
      <c r="D36" s="324" t="s">
        <v>117</v>
      </c>
      <c r="E36" s="325"/>
      <c r="F36" s="326"/>
    </row>
    <row r="37" spans="1:6">
      <c r="A37" s="10"/>
      <c r="B37" s="12"/>
      <c r="C37" s="21" t="s">
        <v>72</v>
      </c>
      <c r="D37" s="324" t="s">
        <v>118</v>
      </c>
      <c r="E37" s="325"/>
      <c r="F37" s="326"/>
    </row>
    <row r="38" spans="1:6">
      <c r="A38" s="10"/>
      <c r="B38" s="13"/>
      <c r="C38" s="17"/>
      <c r="D38" s="15" t="s">
        <v>100</v>
      </c>
      <c r="E38" s="333" t="s">
        <v>101</v>
      </c>
      <c r="F38" s="334"/>
    </row>
    <row r="39" spans="1:6">
      <c r="A39" s="10" t="s">
        <v>119</v>
      </c>
      <c r="B39" s="10"/>
      <c r="C39" s="20"/>
      <c r="D39" s="11"/>
      <c r="E39" s="10"/>
      <c r="F39" s="11"/>
    </row>
    <row r="40" spans="1:6" ht="30" customHeight="1">
      <c r="A40" s="10"/>
      <c r="B40" s="12" t="s">
        <v>92</v>
      </c>
      <c r="C40" s="21" t="s">
        <v>72</v>
      </c>
      <c r="D40" s="324" t="s">
        <v>120</v>
      </c>
      <c r="E40" s="325"/>
      <c r="F40" s="326"/>
    </row>
    <row r="41" spans="1:6" ht="26.25" customHeight="1">
      <c r="A41" s="10"/>
      <c r="B41" s="12"/>
      <c r="C41" s="21"/>
      <c r="D41" s="324" t="s">
        <v>121</v>
      </c>
      <c r="E41" s="325"/>
      <c r="F41" s="326"/>
    </row>
    <row r="42" spans="1:6">
      <c r="A42" s="10"/>
      <c r="B42" s="12"/>
      <c r="C42" s="19"/>
      <c r="D42" s="324" t="s">
        <v>122</v>
      </c>
      <c r="E42" s="325"/>
      <c r="F42" s="326"/>
    </row>
    <row r="43" spans="1:6">
      <c r="A43" s="10"/>
      <c r="B43" s="13"/>
      <c r="C43" s="17"/>
      <c r="D43" s="15" t="s">
        <v>100</v>
      </c>
      <c r="E43" s="333" t="s">
        <v>101</v>
      </c>
      <c r="F43" s="334"/>
    </row>
    <row r="44" spans="1:6">
      <c r="A44" s="10" t="s">
        <v>123</v>
      </c>
      <c r="B44" s="10"/>
      <c r="C44" s="20"/>
      <c r="D44" s="10"/>
      <c r="E44" s="11"/>
      <c r="F44" s="10"/>
    </row>
    <row r="45" spans="1:6">
      <c r="A45" s="10"/>
      <c r="B45" s="12" t="s">
        <v>92</v>
      </c>
      <c r="C45" s="21" t="s">
        <v>72</v>
      </c>
      <c r="D45" s="324" t="s">
        <v>124</v>
      </c>
      <c r="E45" s="325"/>
      <c r="F45" s="326"/>
    </row>
    <row r="46" spans="1:6">
      <c r="A46" s="10"/>
      <c r="B46" s="13"/>
      <c r="C46" s="21" t="s">
        <v>72</v>
      </c>
      <c r="D46" s="324" t="s">
        <v>125</v>
      </c>
      <c r="E46" s="325"/>
      <c r="F46" s="326"/>
    </row>
    <row r="47" spans="1:6">
      <c r="A47" s="10"/>
      <c r="B47" s="13"/>
      <c r="C47" s="21"/>
      <c r="D47" s="324" t="s">
        <v>126</v>
      </c>
      <c r="E47" s="325"/>
      <c r="F47" s="326"/>
    </row>
    <row r="48" spans="1:6">
      <c r="A48" s="10"/>
      <c r="B48" s="13"/>
      <c r="C48" s="21" t="s">
        <v>72</v>
      </c>
      <c r="D48" s="324" t="s">
        <v>127</v>
      </c>
      <c r="E48" s="325"/>
      <c r="F48" s="326"/>
    </row>
    <row r="49" spans="1:6">
      <c r="A49" s="10"/>
      <c r="B49" s="13"/>
      <c r="C49" s="21" t="s">
        <v>72</v>
      </c>
      <c r="D49" s="324" t="s">
        <v>128</v>
      </c>
      <c r="E49" s="325"/>
      <c r="F49" s="326"/>
    </row>
    <row r="50" spans="1:6">
      <c r="B50" s="6"/>
      <c r="C50" s="21"/>
      <c r="D50" s="321" t="s">
        <v>129</v>
      </c>
      <c r="E50" s="322"/>
      <c r="F50" s="323"/>
    </row>
    <row r="51" spans="1:6">
      <c r="B51" s="6"/>
      <c r="C51" s="21"/>
      <c r="D51" s="321" t="s">
        <v>130</v>
      </c>
      <c r="E51" s="322"/>
      <c r="F51" s="323"/>
    </row>
    <row r="52" spans="1:6">
      <c r="B52" s="7"/>
      <c r="C52" s="22"/>
      <c r="D52" s="16" t="s">
        <v>100</v>
      </c>
      <c r="E52" s="314" t="s">
        <v>101</v>
      </c>
      <c r="F52" s="315"/>
    </row>
    <row r="53" spans="1:6">
      <c r="A53" s="3" t="s">
        <v>158</v>
      </c>
      <c r="C53" s="23"/>
      <c r="D53" s="8"/>
      <c r="F53" s="8"/>
    </row>
    <row r="54" spans="1:6">
      <c r="B54" s="193" t="s">
        <v>92</v>
      </c>
      <c r="C54" s="21" t="s">
        <v>72</v>
      </c>
      <c r="D54" s="330" t="s">
        <v>159</v>
      </c>
      <c r="E54" s="331"/>
      <c r="F54" s="332"/>
    </row>
    <row r="55" spans="1:6">
      <c r="B55" s="6"/>
      <c r="C55" s="21"/>
      <c r="D55" s="321" t="s">
        <v>133</v>
      </c>
      <c r="E55" s="322"/>
      <c r="F55" s="323"/>
    </row>
    <row r="56" spans="1:6">
      <c r="B56" s="6"/>
      <c r="C56" s="21" t="s">
        <v>72</v>
      </c>
      <c r="D56" s="321" t="s">
        <v>134</v>
      </c>
      <c r="E56" s="322"/>
      <c r="F56" s="323"/>
    </row>
    <row r="57" spans="1:6">
      <c r="B57" s="6"/>
      <c r="C57" s="21"/>
      <c r="D57" s="321" t="s">
        <v>135</v>
      </c>
      <c r="E57" s="322"/>
      <c r="F57" s="323"/>
    </row>
    <row r="58" spans="1:6" ht="14.25" customHeight="1">
      <c r="B58" s="6"/>
      <c r="C58" s="18"/>
      <c r="D58" s="16" t="s">
        <v>100</v>
      </c>
      <c r="E58" s="314" t="s">
        <v>101</v>
      </c>
      <c r="F58" s="315"/>
    </row>
    <row r="59" spans="1:6" ht="14.25" customHeight="1">
      <c r="B59" s="81" t="s">
        <v>136</v>
      </c>
      <c r="C59" s="348" t="s">
        <v>160</v>
      </c>
      <c r="D59" s="349"/>
      <c r="E59" s="349"/>
      <c r="F59" s="350"/>
    </row>
    <row r="60" spans="1:6">
      <c r="A60" s="3" t="s">
        <v>137</v>
      </c>
    </row>
    <row r="61" spans="1:6">
      <c r="B61" s="192" t="s">
        <v>138</v>
      </c>
      <c r="C61" s="345" t="s">
        <v>161</v>
      </c>
      <c r="D61" s="346"/>
      <c r="E61" s="346"/>
      <c r="F61" s="347"/>
    </row>
    <row r="62" spans="1:6" ht="14.25" customHeight="1">
      <c r="A62" s="319" t="s">
        <v>139</v>
      </c>
      <c r="B62" s="320"/>
      <c r="C62" s="345" t="s">
        <v>162</v>
      </c>
      <c r="D62" s="346"/>
      <c r="E62" s="346"/>
      <c r="F62" s="347"/>
    </row>
    <row r="63" spans="1:6" ht="14.25" customHeight="1">
      <c r="A63" s="192"/>
      <c r="B63" s="192"/>
      <c r="C63" s="36"/>
      <c r="D63" s="36"/>
      <c r="E63" s="36"/>
      <c r="F63" s="36"/>
    </row>
    <row r="64" spans="1:6" ht="13.15" customHeight="1">
      <c r="A64" s="3" t="s">
        <v>140</v>
      </c>
    </row>
    <row r="65" spans="1:6">
      <c r="B65" s="192" t="s">
        <v>141</v>
      </c>
      <c r="C65" s="345" t="s">
        <v>163</v>
      </c>
      <c r="D65" s="346"/>
      <c r="E65" s="346"/>
      <c r="F65" s="347"/>
    </row>
    <row r="66" spans="1:6" ht="13.15" customHeight="1">
      <c r="A66" s="3" t="s">
        <v>142</v>
      </c>
      <c r="C66" s="10"/>
      <c r="D66" s="11"/>
      <c r="E66" s="10"/>
      <c r="F66" s="11"/>
    </row>
    <row r="67" spans="1:6" ht="13.5" customHeight="1">
      <c r="B67" s="192" t="s">
        <v>143</v>
      </c>
      <c r="C67" s="345" t="s">
        <v>164</v>
      </c>
      <c r="D67" s="346"/>
      <c r="E67" s="346"/>
      <c r="F67" s="347"/>
    </row>
    <row r="68" spans="1:6" ht="18.75" customHeight="1">
      <c r="A68" s="311" t="s">
        <v>144</v>
      </c>
      <c r="B68" s="311"/>
      <c r="C68" s="21" t="s">
        <v>72</v>
      </c>
      <c r="D68" s="24" t="s">
        <v>145</v>
      </c>
      <c r="E68" s="17"/>
      <c r="F68" s="15" t="s">
        <v>146</v>
      </c>
    </row>
    <row r="69" spans="1:6">
      <c r="A69" s="27" t="s">
        <v>147</v>
      </c>
      <c r="C69" s="10"/>
      <c r="D69" s="10"/>
      <c r="E69" s="10"/>
      <c r="F69" s="10"/>
    </row>
    <row r="70" spans="1:6">
      <c r="A70" s="312" t="s">
        <v>148</v>
      </c>
      <c r="B70" s="313"/>
      <c r="C70" s="345" t="s">
        <v>165</v>
      </c>
      <c r="D70" s="346"/>
      <c r="E70" s="346"/>
      <c r="F70" s="347"/>
    </row>
  </sheetData>
  <mergeCells count="46">
    <mergeCell ref="A27:B28"/>
    <mergeCell ref="D5:D6"/>
    <mergeCell ref="A8:D8"/>
    <mergeCell ref="C10:F10"/>
    <mergeCell ref="C11:F11"/>
    <mergeCell ref="C12:F12"/>
    <mergeCell ref="C13:F13"/>
    <mergeCell ref="C14:F14"/>
    <mergeCell ref="C15:F15"/>
    <mergeCell ref="C16:F16"/>
    <mergeCell ref="A18:D18"/>
    <mergeCell ref="E24:F24"/>
    <mergeCell ref="E43:F43"/>
    <mergeCell ref="E30:F30"/>
    <mergeCell ref="D32:F32"/>
    <mergeCell ref="D33:F33"/>
    <mergeCell ref="D34:F34"/>
    <mergeCell ref="D35:F35"/>
    <mergeCell ref="D36:F36"/>
    <mergeCell ref="D37:F37"/>
    <mergeCell ref="E38:F38"/>
    <mergeCell ref="D40:F40"/>
    <mergeCell ref="D41:F41"/>
    <mergeCell ref="D42:F42"/>
    <mergeCell ref="D57:F57"/>
    <mergeCell ref="D45:F45"/>
    <mergeCell ref="D46:F46"/>
    <mergeCell ref="D47:F47"/>
    <mergeCell ref="D48:F48"/>
    <mergeCell ref="D49:F49"/>
    <mergeCell ref="D50:F50"/>
    <mergeCell ref="D51:F51"/>
    <mergeCell ref="E52:F52"/>
    <mergeCell ref="D54:F54"/>
    <mergeCell ref="D55:F55"/>
    <mergeCell ref="D56:F56"/>
    <mergeCell ref="C67:F67"/>
    <mergeCell ref="A68:B68"/>
    <mergeCell ref="A70:B70"/>
    <mergeCell ref="C70:F70"/>
    <mergeCell ref="E58:F58"/>
    <mergeCell ref="C59:F59"/>
    <mergeCell ref="C61:F61"/>
    <mergeCell ref="A62:B62"/>
    <mergeCell ref="C62:F62"/>
    <mergeCell ref="C65:F65"/>
  </mergeCells>
  <phoneticPr fontId="1"/>
  <pageMargins left="0" right="0" top="0" bottom="0" header="0.31496062992125984" footer="0.31496062992125984"/>
  <pageSetup paperSize="9" scale="78" fitToHeight="0"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20AD5437-61A5-46E6-8B3A-479E1540E1A3}">
          <x14:formula1>
            <xm:f>ここは触らない!$E$2:$E$12</xm:f>
          </x14:formula1>
          <xm:sqref>C16</xm:sqref>
        </x14:dataValidation>
        <x14:dataValidation type="list" allowBlank="1" showInputMessage="1" showErrorMessage="1" xr:uid="{8413B95B-4457-40A3-8A29-6A3D77542066}">
          <x14:formula1>
            <xm:f>ここは触らない!$D$2:$D$5</xm:f>
          </x14:formula1>
          <xm:sqref>C15</xm:sqref>
        </x14:dataValidation>
        <x14:dataValidation type="list" allowBlank="1" showInputMessage="1" showErrorMessage="1" xr:uid="{C776E93C-D4C7-4DFB-A0A0-6CEF7E2C9291}">
          <x14:formula1>
            <xm:f>ここは触らない!$B$2:$B$3</xm:f>
          </x14:formula1>
          <xm:sqref>C20:C24 C45:C52 C54:C58 A5:A6 E40:E42 C32:C38 E54:E57 E45:E51 C40:C43 E20:E23 E68 C68</xm:sqref>
        </x14:dataValidation>
        <x14:dataValidation type="list" allowBlank="1" showInputMessage="1" showErrorMessage="1" xr:uid="{73010264-5E30-4B19-BA1D-F7801CCACC09}">
          <x14:formula1>
            <xm:f>ここは触らない!$A$2:$A$48</xm:f>
          </x14:formula1>
          <xm:sqref>C12</xm:sqref>
        </x14:dataValidation>
        <x14:dataValidation type="list" allowBlank="1" showInputMessage="1" showErrorMessage="1" xr:uid="{08BB4D13-3476-4C3C-B8BE-078502872967}">
          <x14:formula1>
            <xm:f>ここは触らない!$G$2:$G$3</xm:f>
          </x14:formula1>
          <xm:sqref>C70:F70</xm:sqref>
        </x14:dataValidation>
        <x14:dataValidation type="list" allowBlank="1" showInputMessage="1" showErrorMessage="1" xr:uid="{90169564-1D03-4C15-95F0-FDEDA1933750}">
          <x14:formula1>
            <xm:f>ここは触らない!$B$5:$B$7</xm:f>
          </x14:formula1>
          <xm:sqref>C26:C30 E26:E29</xm:sqref>
        </x14:dataValidation>
        <x14:dataValidation type="list" allowBlank="1" showInputMessage="1" showErrorMessage="1" xr:uid="{7B272FF6-1ABC-4E97-B8D7-90C206A99816}">
          <x14:formula1>
            <xm:f>ここは触らない!$N$6:$N$17</xm:f>
          </x14:formula1>
          <xm:sqref>C59:F59</xm:sqref>
        </x14:dataValidation>
        <x14:dataValidation type="list" allowBlank="1" showInputMessage="1" showErrorMessage="1" xr:uid="{4E10E7E3-3142-4270-A818-A0F5D5CB9675}">
          <x14:formula1>
            <xm:f>ここは触らない!$M$2:$M$3</xm:f>
          </x14:formula1>
          <xm:sqref>C67:F67</xm:sqref>
        </x14:dataValidation>
        <x14:dataValidation type="list" allowBlank="1" showInputMessage="1" showErrorMessage="1" xr:uid="{5AE15998-C238-4A49-9298-9CA8E14A57B4}">
          <x14:formula1>
            <xm:f>ここは触らない!$C$2:$C$41</xm:f>
          </x14:formula1>
          <xm:sqref>C14</xm:sqref>
        </x14:dataValidation>
        <x14:dataValidation type="list" allowBlank="1" showInputMessage="1" showErrorMessage="1" xr:uid="{15AAB1E3-3129-45F6-AF9B-319DFE13245D}">
          <x14:formula1>
            <xm:f>ここは触らない!$G$9:$G$11</xm:f>
          </x14:formula1>
          <xm:sqref>C62:F62</xm:sqref>
        </x14:dataValidation>
        <x14:dataValidation type="list" allowBlank="1" showInputMessage="1" showErrorMessage="1" xr:uid="{E6A5815A-ADBA-47F0-8318-AFECED8AFFFB}">
          <x14:formula1>
            <xm:f>ここは触らない!$F$2:$F$45</xm:f>
          </x14:formula1>
          <xm:sqref>C61:F61 C65:F65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F162-5C2A-45F0-AAEB-52D3A9929E7F}">
  <sheetPr codeName="Sheet7">
    <tabColor rgb="FFFFFF00"/>
    <pageSetUpPr fitToPage="1"/>
  </sheetPr>
  <dimension ref="A1:H30"/>
  <sheetViews>
    <sheetView view="pageBreakPreview" zoomScale="120" zoomScaleNormal="100" zoomScaleSheetLayoutView="120" workbookViewId="0">
      <selection activeCell="B5" sqref="B5"/>
    </sheetView>
  </sheetViews>
  <sheetFormatPr defaultRowHeight="18"/>
  <cols>
    <col min="1" max="4" width="30.58203125" customWidth="1"/>
    <col min="5" max="6" width="9" style="73"/>
  </cols>
  <sheetData>
    <row r="1" spans="1:8">
      <c r="A1" s="71" t="s">
        <v>166</v>
      </c>
      <c r="D1" s="72"/>
    </row>
    <row r="2" spans="1:8" ht="26.5">
      <c r="A2" s="360"/>
      <c r="B2" s="360"/>
      <c r="C2" s="360"/>
      <c r="D2" s="360"/>
      <c r="E2" s="74"/>
      <c r="F2" s="74"/>
      <c r="G2" s="75"/>
      <c r="H2" s="75"/>
    </row>
    <row r="3" spans="1:8" ht="20">
      <c r="A3" s="76" t="s">
        <v>533</v>
      </c>
    </row>
    <row r="4" spans="1:8" ht="20">
      <c r="A4" s="76" t="s">
        <v>167</v>
      </c>
    </row>
    <row r="5" spans="1:8">
      <c r="A5" s="77" t="s">
        <v>168</v>
      </c>
      <c r="B5" s="78"/>
      <c r="C5" s="79" t="s">
        <v>169</v>
      </c>
      <c r="D5" s="78"/>
    </row>
    <row r="6" spans="1:8">
      <c r="A6" s="78" t="s">
        <v>170</v>
      </c>
      <c r="B6" s="78"/>
      <c r="C6" s="78" t="s">
        <v>171</v>
      </c>
      <c r="D6" s="78"/>
      <c r="F6" s="73" t="s">
        <v>172</v>
      </c>
    </row>
    <row r="7" spans="1:8">
      <c r="A7" s="78" t="s">
        <v>173</v>
      </c>
      <c r="B7" s="78"/>
      <c r="C7" s="78" t="s">
        <v>174</v>
      </c>
      <c r="D7" s="78"/>
      <c r="F7" s="73" t="s">
        <v>175</v>
      </c>
    </row>
    <row r="8" spans="1:8">
      <c r="A8" s="77" t="s">
        <v>176</v>
      </c>
      <c r="B8" s="78"/>
      <c r="C8" s="77" t="s">
        <v>177</v>
      </c>
      <c r="D8" s="290"/>
    </row>
    <row r="9" spans="1:8">
      <c r="A9" s="77" t="s">
        <v>178</v>
      </c>
      <c r="B9" s="290"/>
      <c r="C9" s="77" t="s">
        <v>179</v>
      </c>
      <c r="D9" s="290"/>
    </row>
    <row r="10" spans="1:8">
      <c r="A10" s="77" t="s">
        <v>180</v>
      </c>
      <c r="B10" s="290"/>
      <c r="C10" s="77" t="s">
        <v>181</v>
      </c>
      <c r="D10" s="290"/>
    </row>
    <row r="11" spans="1:8">
      <c r="A11" s="77"/>
      <c r="B11" s="78"/>
      <c r="C11" s="77"/>
      <c r="D11" s="241"/>
    </row>
    <row r="13" spans="1:8" ht="18.5" thickBot="1"/>
    <row r="14" spans="1:8" ht="36" customHeight="1" thickBot="1">
      <c r="A14" s="361" t="s">
        <v>182</v>
      </c>
      <c r="B14" s="362"/>
      <c r="C14" s="362"/>
      <c r="D14" s="363"/>
    </row>
    <row r="15" spans="1:8" ht="20">
      <c r="A15" s="76" t="s">
        <v>183</v>
      </c>
    </row>
    <row r="16" spans="1:8" ht="18.75" customHeight="1">
      <c r="A16" s="354" t="s">
        <v>76</v>
      </c>
      <c r="B16" s="354" t="s">
        <v>184</v>
      </c>
      <c r="C16" s="357" t="s">
        <v>85</v>
      </c>
      <c r="D16" s="357" t="s">
        <v>185</v>
      </c>
      <c r="F16" s="73" t="s">
        <v>186</v>
      </c>
    </row>
    <row r="17" spans="1:6">
      <c r="A17" s="355"/>
      <c r="B17" s="355"/>
      <c r="C17" s="358"/>
      <c r="D17" s="358"/>
      <c r="F17" s="73" t="s">
        <v>187</v>
      </c>
    </row>
    <row r="18" spans="1:6">
      <c r="A18" s="356"/>
      <c r="B18" s="356"/>
      <c r="C18" s="359"/>
      <c r="D18" s="359"/>
    </row>
    <row r="19" spans="1:6">
      <c r="A19" s="252" t="str">
        <f ca="1">IFERROR(IF(INDIRECT("別紙経費所要額調"&amp;ROW(A1)&amp;"！$S$3")="", "", INDIRECT("別紙経費所要額調"&amp;ROW(A1)&amp;"！$S$3")), "")</f>
        <v/>
      </c>
      <c r="B19" s="78" t="str">
        <f ca="1">IFERROR(IF(INDIRECT("別紙経費所要額調"&amp;ROW(A1)&amp;"！$S$1")="", "", INDIRECT("別紙経費所要額調"&amp;ROW(A1)&amp;"！$S$1")), "")</f>
        <v/>
      </c>
      <c r="C19" s="78" t="str">
        <f ca="1">IFERROR(IF(INDIRECT("別紙経費所要額調"&amp;ROW(A1)&amp;"！$S$2")="", "", INDIRECT("別紙経費所要額調"&amp;ROW(A1)&amp;"！$S$2")), "")</f>
        <v/>
      </c>
      <c r="D19" s="112" t="str">
        <f ca="1">IFERROR(INDIRECT("別紙経費所要額調"&amp;ROW(A1)&amp;"！$T$42"),"")</f>
        <v/>
      </c>
    </row>
    <row r="20" spans="1:6">
      <c r="A20" s="252" t="str">
        <f t="shared" ref="A20:A28" ca="1" si="0">IFERROR(IF(INDIRECT("別紙経費所要額調"&amp;ROW(A2)&amp;"！$S$3")="", "", INDIRECT("別紙経費所要額調"&amp;ROW(A2)&amp;"！$S$3")), "")</f>
        <v/>
      </c>
      <c r="B20" s="78" t="str">
        <f t="shared" ref="B20:B28" ca="1" si="1">IFERROR(IF(INDIRECT("別紙経費所要額調"&amp;ROW(A2)&amp;"！$S$1")="", "", INDIRECT("別紙経費所要額調"&amp;ROW(A2)&amp;"！$S$1")), "")</f>
        <v/>
      </c>
      <c r="C20" s="78" t="str">
        <f t="shared" ref="C20:C28" ca="1" si="2">IFERROR(IF(INDIRECT("別紙経費所要額調"&amp;ROW(A2)&amp;"！$S$2")="", "", INDIRECT("別紙経費所要額調"&amp;ROW(A2)&amp;"！$S$2")), "")</f>
        <v/>
      </c>
      <c r="D20" s="112">
        <f t="shared" ref="D20:D28" ca="1" si="3">IFERROR(INDIRECT("別紙経費所要額調"&amp;ROW(A2)&amp;"！$T$42"),"")</f>
        <v>0</v>
      </c>
    </row>
    <row r="21" spans="1:6">
      <c r="A21" s="252" t="str">
        <f t="shared" ca="1" si="0"/>
        <v/>
      </c>
      <c r="B21" s="78" t="str">
        <f t="shared" ca="1" si="1"/>
        <v/>
      </c>
      <c r="C21" s="78" t="str">
        <f t="shared" ca="1" si="2"/>
        <v/>
      </c>
      <c r="D21" s="112">
        <f t="shared" ca="1" si="3"/>
        <v>0</v>
      </c>
    </row>
    <row r="22" spans="1:6">
      <c r="A22" s="252" t="str">
        <f t="shared" ca="1" si="0"/>
        <v/>
      </c>
      <c r="B22" s="78" t="str">
        <f t="shared" ca="1" si="1"/>
        <v/>
      </c>
      <c r="C22" s="78" t="str">
        <f t="shared" ca="1" si="2"/>
        <v/>
      </c>
      <c r="D22" s="112" t="str">
        <f t="shared" ca="1" si="3"/>
        <v/>
      </c>
    </row>
    <row r="23" spans="1:6">
      <c r="A23" s="252" t="str">
        <f t="shared" ca="1" si="0"/>
        <v/>
      </c>
      <c r="B23" s="78" t="str">
        <f t="shared" ca="1" si="1"/>
        <v/>
      </c>
      <c r="C23" s="78" t="str">
        <f t="shared" ca="1" si="2"/>
        <v/>
      </c>
      <c r="D23" s="112" t="str">
        <f t="shared" ca="1" si="3"/>
        <v/>
      </c>
    </row>
    <row r="24" spans="1:6">
      <c r="A24" s="252" t="str">
        <f t="shared" ca="1" si="0"/>
        <v/>
      </c>
      <c r="B24" s="78" t="str">
        <f t="shared" ca="1" si="1"/>
        <v/>
      </c>
      <c r="C24" s="78" t="str">
        <f t="shared" ca="1" si="2"/>
        <v/>
      </c>
      <c r="D24" s="112" t="str">
        <f t="shared" ca="1" si="3"/>
        <v/>
      </c>
    </row>
    <row r="25" spans="1:6">
      <c r="A25" s="252" t="str">
        <f t="shared" ca="1" si="0"/>
        <v/>
      </c>
      <c r="B25" s="78" t="str">
        <f t="shared" ca="1" si="1"/>
        <v/>
      </c>
      <c r="C25" s="78" t="str">
        <f t="shared" ca="1" si="2"/>
        <v/>
      </c>
      <c r="D25" s="112" t="str">
        <f t="shared" ca="1" si="3"/>
        <v/>
      </c>
    </row>
    <row r="26" spans="1:6">
      <c r="A26" s="252" t="str">
        <f t="shared" ca="1" si="0"/>
        <v/>
      </c>
      <c r="B26" s="78" t="str">
        <f t="shared" ca="1" si="1"/>
        <v/>
      </c>
      <c r="C26" s="78" t="str">
        <f t="shared" ca="1" si="2"/>
        <v/>
      </c>
      <c r="D26" s="112" t="str">
        <f t="shared" ca="1" si="3"/>
        <v/>
      </c>
    </row>
    <row r="27" spans="1:6">
      <c r="A27" s="252" t="str">
        <f t="shared" ca="1" si="0"/>
        <v/>
      </c>
      <c r="B27" s="78" t="str">
        <f t="shared" ca="1" si="1"/>
        <v/>
      </c>
      <c r="C27" s="78" t="str">
        <f t="shared" ca="1" si="2"/>
        <v/>
      </c>
      <c r="D27" s="112" t="str">
        <f t="shared" ca="1" si="3"/>
        <v/>
      </c>
    </row>
    <row r="28" spans="1:6">
      <c r="A28" s="252" t="str">
        <f t="shared" ca="1" si="0"/>
        <v/>
      </c>
      <c r="B28" s="78" t="str">
        <f t="shared" ca="1" si="1"/>
        <v/>
      </c>
      <c r="C28" s="78" t="str">
        <f t="shared" ca="1" si="2"/>
        <v/>
      </c>
      <c r="D28" s="112" t="str">
        <f t="shared" ca="1" si="3"/>
        <v/>
      </c>
    </row>
    <row r="30" spans="1:6" ht="24" customHeight="1">
      <c r="C30" s="94" t="s">
        <v>188</v>
      </c>
      <c r="D30" s="112">
        <f ca="1">SUM(D19:D28)</f>
        <v>0</v>
      </c>
    </row>
  </sheetData>
  <mergeCells count="6">
    <mergeCell ref="A16:A18"/>
    <mergeCell ref="B16:B18"/>
    <mergeCell ref="C16:C18"/>
    <mergeCell ref="D16:D18"/>
    <mergeCell ref="A2:D2"/>
    <mergeCell ref="A14:D14"/>
  </mergeCells>
  <phoneticPr fontId="1"/>
  <conditionalFormatting sqref="B5:B10 D5:D10">
    <cfRule type="containsBlanks" dxfId="387" priority="25">
      <formula>LEN(TRIM(B5))=0</formula>
    </cfRule>
  </conditionalFormatting>
  <dataValidations count="1">
    <dataValidation imeMode="disabled" allowBlank="1" showInputMessage="1" showErrorMessage="1" sqref="C19:C28" xr:uid="{97FCE8F1-A6ED-489E-8B8C-2A5E1ED7B5AD}"/>
  </dataValidations>
  <pageMargins left="0.70866141732283472" right="0.70866141732283472" top="0.74803149606299213" bottom="0.74803149606299213" header="0.31496062992125984" footer="0.31496062992125984"/>
  <pageSetup paperSize="9" scale="65"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8607B-26C3-4E10-B1C6-1BC3AF3F75EC}">
  <sheetPr codeName="Sheet18"/>
  <dimension ref="A1:A6"/>
  <sheetViews>
    <sheetView workbookViewId="0">
      <selection activeCell="A6" sqref="A6"/>
    </sheetView>
  </sheetViews>
  <sheetFormatPr defaultRowHeight="18"/>
  <sheetData>
    <row r="1" spans="1:1">
      <c r="A1" t="s">
        <v>189</v>
      </c>
    </row>
    <row r="2" spans="1:1">
      <c r="A2" t="s">
        <v>190</v>
      </c>
    </row>
    <row r="3" spans="1:1">
      <c r="A3" t="s">
        <v>191</v>
      </c>
    </row>
    <row r="4" spans="1:1">
      <c r="A4" t="s">
        <v>192</v>
      </c>
    </row>
    <row r="5" spans="1:1">
      <c r="A5" t="s">
        <v>193</v>
      </c>
    </row>
    <row r="6" spans="1:1">
      <c r="A6" t="s">
        <v>194</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CE5F5-6560-436B-94EA-87DA5A947648}">
  <sheetPr codeName="Sheet5">
    <tabColor theme="7"/>
    <pageSetUpPr fitToPage="1"/>
  </sheetPr>
  <dimension ref="C1:X46"/>
  <sheetViews>
    <sheetView view="pageBreakPreview" topLeftCell="A7" zoomScaleNormal="100" zoomScaleSheetLayoutView="100" workbookViewId="0">
      <selection activeCell="N3" sqref="N3"/>
    </sheetView>
  </sheetViews>
  <sheetFormatPr defaultColWidth="8.75" defaultRowHeight="14"/>
  <cols>
    <col min="1" max="1" width="8.75" style="46"/>
    <col min="2" max="2" width="3.5" style="46" customWidth="1"/>
    <col min="3" max="4" width="10.25" style="46" customWidth="1"/>
    <col min="5" max="5" width="21.5" style="46" customWidth="1"/>
    <col min="6" max="6" width="10.58203125" style="46" customWidth="1"/>
    <col min="7" max="7" width="7.58203125" style="46" customWidth="1"/>
    <col min="8" max="8" width="2.58203125" style="46" customWidth="1"/>
    <col min="9" max="9" width="8.58203125" style="46" customWidth="1"/>
    <col min="10" max="10" width="17.33203125" style="46" customWidth="1"/>
    <col min="11" max="11" width="16.58203125" style="46" customWidth="1"/>
    <col min="12" max="13" width="17.33203125" style="46" customWidth="1"/>
    <col min="14" max="15" width="8.58203125" style="46" customWidth="1"/>
    <col min="16" max="16" width="14.58203125" style="46" customWidth="1"/>
    <col min="17" max="18" width="14.58203125" style="46" hidden="1" customWidth="1"/>
    <col min="19" max="19" width="14.58203125" style="46" customWidth="1"/>
    <col min="20" max="21" width="9.58203125" style="46" customWidth="1"/>
    <col min="22" max="22" width="4.75" style="46" customWidth="1"/>
    <col min="23" max="30" width="8.75" style="46"/>
    <col min="31" max="31" width="11.58203125" style="46" bestFit="1" customWidth="1"/>
    <col min="32" max="16384" width="8.75" style="46"/>
  </cols>
  <sheetData>
    <row r="1" spans="3:21" ht="26.25" customHeight="1">
      <c r="C1" s="91" t="s">
        <v>195</v>
      </c>
      <c r="D1" s="91"/>
      <c r="E1" s="89"/>
      <c r="F1" s="120" t="s">
        <v>196</v>
      </c>
      <c r="G1" s="89"/>
      <c r="H1" s="89"/>
      <c r="I1" s="89"/>
      <c r="J1" s="89"/>
      <c r="K1" s="89"/>
      <c r="P1" s="196" t="s">
        <v>197</v>
      </c>
      <c r="Q1" s="286"/>
      <c r="R1" s="287"/>
      <c r="S1" s="434"/>
      <c r="T1" s="434"/>
      <c r="U1" s="435"/>
    </row>
    <row r="2" spans="3:21" ht="26.25" customHeight="1">
      <c r="E2" s="47"/>
      <c r="F2" s="47"/>
      <c r="G2" s="47"/>
      <c r="H2" s="47"/>
      <c r="I2" s="47"/>
      <c r="J2" s="47"/>
      <c r="K2" s="47"/>
      <c r="P2" s="196" t="s">
        <v>85</v>
      </c>
      <c r="Q2" s="286"/>
      <c r="R2" s="287"/>
      <c r="S2" s="436"/>
      <c r="T2" s="434"/>
      <c r="U2" s="435"/>
    </row>
    <row r="3" spans="3:21" ht="26.25" customHeight="1">
      <c r="E3" s="47"/>
      <c r="F3" s="47"/>
      <c r="G3" s="47"/>
      <c r="H3" s="47"/>
      <c r="I3" s="47"/>
      <c r="J3" s="47"/>
      <c r="K3" s="47"/>
      <c r="P3" s="196" t="s">
        <v>76</v>
      </c>
      <c r="Q3" s="286"/>
      <c r="R3" s="287"/>
      <c r="S3" s="434"/>
      <c r="T3" s="434"/>
      <c r="U3" s="435"/>
    </row>
    <row r="4" spans="3:21" ht="27" customHeight="1">
      <c r="C4" s="437" t="s">
        <v>198</v>
      </c>
      <c r="D4" s="437"/>
      <c r="E4" s="437"/>
      <c r="F4" s="437"/>
      <c r="G4" s="437"/>
      <c r="H4" s="437"/>
      <c r="I4" s="437"/>
      <c r="J4" s="437"/>
      <c r="K4" s="437"/>
      <c r="L4" s="437"/>
      <c r="M4" s="437"/>
      <c r="N4" s="437"/>
      <c r="O4" s="437"/>
      <c r="P4" s="437"/>
      <c r="Q4" s="437"/>
      <c r="R4" s="437"/>
      <c r="S4" s="437"/>
      <c r="T4" s="437"/>
      <c r="U4" s="437"/>
    </row>
    <row r="5" spans="3:21" ht="9" customHeight="1"/>
    <row r="6" spans="3:21" ht="18" customHeight="1">
      <c r="C6" s="46" t="s">
        <v>199</v>
      </c>
    </row>
    <row r="7" spans="3:21" ht="18.75" customHeight="1">
      <c r="C7" s="394" t="s">
        <v>200</v>
      </c>
      <c r="D7" s="395"/>
      <c r="E7" s="396"/>
      <c r="F7" s="405" t="s">
        <v>201</v>
      </c>
      <c r="G7" s="406"/>
      <c r="H7" s="406"/>
      <c r="I7" s="407"/>
      <c r="J7" s="93"/>
      <c r="K7" s="48"/>
      <c r="L7" s="93"/>
      <c r="M7" s="49"/>
      <c r="N7" s="403"/>
      <c r="O7" s="404"/>
      <c r="P7" s="49"/>
      <c r="Q7" s="50"/>
      <c r="R7" s="51"/>
      <c r="S7" s="50"/>
      <c r="T7" s="51"/>
      <c r="U7" s="52"/>
    </row>
    <row r="8" spans="3:21" ht="18" customHeight="1">
      <c r="C8" s="397"/>
      <c r="D8" s="398"/>
      <c r="E8" s="399"/>
      <c r="F8" s="408"/>
      <c r="G8" s="409"/>
      <c r="H8" s="409"/>
      <c r="I8" s="410"/>
      <c r="J8" s="229" t="s">
        <v>202</v>
      </c>
      <c r="K8" s="53" t="s">
        <v>203</v>
      </c>
      <c r="L8" s="53"/>
      <c r="M8" s="54" t="s">
        <v>204</v>
      </c>
      <c r="N8" s="390" t="s">
        <v>205</v>
      </c>
      <c r="O8" s="391"/>
      <c r="P8" s="54" t="s">
        <v>206</v>
      </c>
      <c r="Q8" s="53" t="s">
        <v>207</v>
      </c>
      <c r="R8" s="282"/>
      <c r="S8" s="53" t="s">
        <v>207</v>
      </c>
      <c r="T8" s="390" t="s">
        <v>206</v>
      </c>
      <c r="U8" s="391"/>
    </row>
    <row r="9" spans="3:21" ht="18" customHeight="1">
      <c r="C9" s="397"/>
      <c r="D9" s="398"/>
      <c r="E9" s="399"/>
      <c r="F9" s="408"/>
      <c r="G9" s="409"/>
      <c r="H9" s="409"/>
      <c r="I9" s="410"/>
      <c r="J9" s="229"/>
      <c r="K9" s="53" t="s">
        <v>208</v>
      </c>
      <c r="L9" s="53"/>
      <c r="M9" s="54"/>
      <c r="N9" s="390"/>
      <c r="O9" s="391"/>
      <c r="P9" s="54"/>
      <c r="Q9" s="53" t="s">
        <v>209</v>
      </c>
      <c r="R9" s="282"/>
      <c r="S9" s="53" t="s">
        <v>209</v>
      </c>
      <c r="T9" s="390"/>
      <c r="U9" s="391"/>
    </row>
    <row r="10" spans="3:21" ht="18" customHeight="1">
      <c r="C10" s="400"/>
      <c r="D10" s="401"/>
      <c r="E10" s="402"/>
      <c r="F10" s="373"/>
      <c r="G10" s="374"/>
      <c r="H10" s="374"/>
      <c r="I10" s="375"/>
      <c r="J10" s="230" t="s">
        <v>210</v>
      </c>
      <c r="K10" s="55" t="s">
        <v>211</v>
      </c>
      <c r="L10" s="230" t="s">
        <v>212</v>
      </c>
      <c r="M10" s="230" t="s">
        <v>213</v>
      </c>
      <c r="N10" s="392" t="s">
        <v>214</v>
      </c>
      <c r="O10" s="393"/>
      <c r="P10" s="56" t="s">
        <v>215</v>
      </c>
      <c r="Q10" s="55" t="s">
        <v>216</v>
      </c>
      <c r="R10" s="283"/>
      <c r="S10" s="55" t="s">
        <v>216</v>
      </c>
      <c r="T10" s="392" t="s">
        <v>217</v>
      </c>
      <c r="U10" s="393"/>
    </row>
    <row r="11" spans="3:21" ht="15" customHeight="1">
      <c r="C11" s="430" t="s">
        <v>218</v>
      </c>
      <c r="D11" s="415"/>
      <c r="E11" s="416"/>
      <c r="F11" s="220" t="s">
        <v>219</v>
      </c>
      <c r="G11" s="221"/>
      <c r="H11" s="222" t="s">
        <v>220</v>
      </c>
      <c r="I11" s="223"/>
      <c r="J11" s="224" t="s">
        <v>221</v>
      </c>
      <c r="K11" s="59" t="s">
        <v>222</v>
      </c>
      <c r="L11" s="70" t="s">
        <v>222</v>
      </c>
      <c r="M11" s="97"/>
      <c r="N11" s="419" t="s">
        <v>222</v>
      </c>
      <c r="O11" s="420"/>
      <c r="P11" s="60"/>
      <c r="Q11" s="61" t="s">
        <v>222</v>
      </c>
      <c r="R11" s="62"/>
      <c r="S11" s="61" t="s">
        <v>222</v>
      </c>
      <c r="T11" s="62"/>
      <c r="U11" s="63" t="s">
        <v>222</v>
      </c>
    </row>
    <row r="12" spans="3:21" ht="50.15" customHeight="1">
      <c r="C12" s="431"/>
      <c r="D12" s="417"/>
      <c r="E12" s="418"/>
      <c r="F12" s="225" t="s">
        <v>223</v>
      </c>
      <c r="G12" s="428"/>
      <c r="H12" s="428"/>
      <c r="I12" s="429"/>
      <c r="J12" s="226"/>
      <c r="K12" s="166"/>
      <c r="L12" s="181"/>
      <c r="M12" s="167" t="str">
        <f>IF(J12="","",IF(AND(J12="",K12=""),"",IF(OR(LEFT(D11,1)="①",LEFT(D11,1)="②",LEFT(D11,1)="⑨",LEFT(D11,1)="⑮"),1000000,300000))*J12)</f>
        <v/>
      </c>
      <c r="N12" s="411"/>
      <c r="O12" s="412"/>
      <c r="P12" s="438" t="str">
        <f>IF(D11="","",MIN(M12,SUM(N13:O15)))</f>
        <v/>
      </c>
      <c r="Q12" s="440" t="str">
        <f>IF(D11="","",
ROUNDDOWN(SUM(
IF(ISNUMBER(P12),P12,0),
IF(ISNUMBER(P17),P17,0),
IF(ISNUMBER(P22),P22,0),
IF(ISNUMBER(P27),P27,0),
IF(ISNUMBER(P32),P32,0),
),-3))</f>
        <v/>
      </c>
      <c r="R12" s="197"/>
      <c r="S12" s="440" t="str">
        <f>Q12</f>
        <v/>
      </c>
      <c r="T12" s="441" t="str">
        <f>IF(D11="","",MIN(10000000,Q12))</f>
        <v/>
      </c>
      <c r="U12" s="442"/>
    </row>
    <row r="13" spans="3:21" ht="50.15" customHeight="1">
      <c r="C13" s="431"/>
      <c r="D13" s="432" t="s">
        <v>224</v>
      </c>
      <c r="E13" s="134"/>
      <c r="F13" s="227" t="s">
        <v>223</v>
      </c>
      <c r="G13" s="423"/>
      <c r="H13" s="423"/>
      <c r="I13" s="424"/>
      <c r="J13" s="228"/>
      <c r="K13" s="168"/>
      <c r="L13" s="262" t="str">
        <f>IF(E13="","",K13*3/4)</f>
        <v/>
      </c>
      <c r="M13" s="169" t="str">
        <f>IF(E13="","",(100000*J13))</f>
        <v/>
      </c>
      <c r="N13" s="421" t="str">
        <f>IF(E13="","",MIN(M13,L13))</f>
        <v/>
      </c>
      <c r="O13" s="422"/>
      <c r="P13" s="438"/>
      <c r="Q13" s="440"/>
      <c r="R13" s="197"/>
      <c r="S13" s="440"/>
      <c r="T13" s="441"/>
      <c r="U13" s="442"/>
    </row>
    <row r="14" spans="3:21" ht="50.15" customHeight="1">
      <c r="C14" s="431"/>
      <c r="D14" s="433"/>
      <c r="E14" s="134"/>
      <c r="F14" s="227" t="s">
        <v>223</v>
      </c>
      <c r="G14" s="423"/>
      <c r="H14" s="423"/>
      <c r="I14" s="424"/>
      <c r="J14" s="228"/>
      <c r="K14" s="170"/>
      <c r="L14" s="262" t="str">
        <f>IF(E14="","",K14*3/4)</f>
        <v/>
      </c>
      <c r="M14" s="169" t="str">
        <f>IF(E14="","",(100000*J14))</f>
        <v/>
      </c>
      <c r="N14" s="421" t="str">
        <f>IF(E14="","",MIN(M14,L14))</f>
        <v/>
      </c>
      <c r="O14" s="422"/>
      <c r="P14" s="438"/>
      <c r="Q14" s="440"/>
      <c r="R14" s="197"/>
      <c r="S14" s="440"/>
      <c r="T14" s="441"/>
      <c r="U14" s="442"/>
    </row>
    <row r="15" spans="3:21" ht="50.15" customHeight="1">
      <c r="C15" s="431"/>
      <c r="D15" s="413" t="s">
        <v>225</v>
      </c>
      <c r="E15" s="414"/>
      <c r="F15" s="425"/>
      <c r="G15" s="426"/>
      <c r="H15" s="426"/>
      <c r="I15" s="426"/>
      <c r="J15" s="427"/>
      <c r="K15" s="170" t="str">
        <f>IF(D11="","",K12-K13-K14)</f>
        <v/>
      </c>
      <c r="L15" s="262" t="str">
        <f>IF(D11="","",K15*3/4)</f>
        <v/>
      </c>
      <c r="M15" s="182"/>
      <c r="N15" s="421" t="str">
        <f>L15</f>
        <v/>
      </c>
      <c r="O15" s="422"/>
      <c r="P15" s="439"/>
      <c r="Q15" s="440"/>
      <c r="R15" s="197"/>
      <c r="S15" s="440"/>
      <c r="T15" s="441"/>
      <c r="U15" s="442"/>
    </row>
    <row r="16" spans="3:21" ht="15" customHeight="1">
      <c r="C16" s="431"/>
      <c r="D16" s="415"/>
      <c r="E16" s="416"/>
      <c r="F16" s="220" t="s">
        <v>219</v>
      </c>
      <c r="G16" s="221"/>
      <c r="H16" s="222" t="s">
        <v>220</v>
      </c>
      <c r="I16" s="223"/>
      <c r="J16" s="224" t="s">
        <v>221</v>
      </c>
      <c r="K16" s="59" t="s">
        <v>222</v>
      </c>
      <c r="L16" s="70" t="s">
        <v>222</v>
      </c>
      <c r="M16" s="97"/>
      <c r="N16" s="419" t="s">
        <v>222</v>
      </c>
      <c r="O16" s="420"/>
      <c r="P16" s="60"/>
      <c r="Q16" s="440"/>
      <c r="R16" s="197"/>
      <c r="S16" s="440"/>
      <c r="T16" s="441"/>
      <c r="U16" s="442"/>
    </row>
    <row r="17" spans="3:21" ht="50.15" customHeight="1">
      <c r="C17" s="431"/>
      <c r="D17" s="417"/>
      <c r="E17" s="418"/>
      <c r="F17" s="225" t="s">
        <v>223</v>
      </c>
      <c r="G17" s="428"/>
      <c r="H17" s="428"/>
      <c r="I17" s="429"/>
      <c r="J17" s="226"/>
      <c r="K17" s="166"/>
      <c r="L17" s="181"/>
      <c r="M17" s="167" t="str">
        <f>IF(J17="","",IF(AND(J17="",K17=""),"",IF(OR(LEFT(D16,1)="①",LEFT(D16,1)="②",LEFT(D16,1)="⑨",LEFT(D16,1)="⑮"),1000000,300000))*J17)</f>
        <v/>
      </c>
      <c r="N17" s="411"/>
      <c r="O17" s="412"/>
      <c r="P17" s="438" t="str">
        <f>IF(D16="","",MIN(M17,SUM(N18:O20)))</f>
        <v/>
      </c>
      <c r="Q17" s="440"/>
      <c r="R17" s="197"/>
      <c r="S17" s="440"/>
      <c r="T17" s="441"/>
      <c r="U17" s="442"/>
    </row>
    <row r="18" spans="3:21" ht="50.15" customHeight="1">
      <c r="C18" s="431"/>
      <c r="D18" s="432" t="s">
        <v>224</v>
      </c>
      <c r="E18" s="134"/>
      <c r="F18" s="227" t="s">
        <v>223</v>
      </c>
      <c r="G18" s="423"/>
      <c r="H18" s="423"/>
      <c r="I18" s="424"/>
      <c r="J18" s="228"/>
      <c r="K18" s="168"/>
      <c r="L18" s="262" t="str">
        <f>IF(E18="","",K18*3/4)</f>
        <v/>
      </c>
      <c r="M18" s="169" t="str">
        <f>IF(E18="","",(100000*J18))</f>
        <v/>
      </c>
      <c r="N18" s="421" t="str">
        <f>IF(E18="","",MIN(M18,L18))</f>
        <v/>
      </c>
      <c r="O18" s="422"/>
      <c r="P18" s="438"/>
      <c r="Q18" s="440"/>
      <c r="R18" s="197"/>
      <c r="S18" s="440"/>
      <c r="T18" s="441"/>
      <c r="U18" s="442"/>
    </row>
    <row r="19" spans="3:21" ht="50.15" customHeight="1">
      <c r="C19" s="431"/>
      <c r="D19" s="433"/>
      <c r="E19" s="134"/>
      <c r="F19" s="227" t="s">
        <v>223</v>
      </c>
      <c r="G19" s="423"/>
      <c r="H19" s="423"/>
      <c r="I19" s="424"/>
      <c r="J19" s="228"/>
      <c r="K19" s="170"/>
      <c r="L19" s="262" t="str">
        <f>IF(E19="","",K19*3/4)</f>
        <v/>
      </c>
      <c r="M19" s="169" t="str">
        <f>IF(E19="","",(100000*J19))</f>
        <v/>
      </c>
      <c r="N19" s="421" t="str">
        <f>IF(E19="","",MIN(M19,L19))</f>
        <v/>
      </c>
      <c r="O19" s="422"/>
      <c r="P19" s="438"/>
      <c r="Q19" s="440"/>
      <c r="R19" s="197"/>
      <c r="S19" s="440"/>
      <c r="T19" s="441"/>
      <c r="U19" s="442"/>
    </row>
    <row r="20" spans="3:21" ht="50.15" customHeight="1">
      <c r="C20" s="431"/>
      <c r="D20" s="413" t="s">
        <v>226</v>
      </c>
      <c r="E20" s="414"/>
      <c r="F20" s="425"/>
      <c r="G20" s="426"/>
      <c r="H20" s="426"/>
      <c r="I20" s="426"/>
      <c r="J20" s="427"/>
      <c r="K20" s="170" t="str">
        <f>IF(D16="","",K17-K18-K19)</f>
        <v/>
      </c>
      <c r="L20" s="262" t="str">
        <f>IF(D16="","",K20*3/4)</f>
        <v/>
      </c>
      <c r="M20" s="182"/>
      <c r="N20" s="421" t="str">
        <f>L20</f>
        <v/>
      </c>
      <c r="O20" s="422"/>
      <c r="P20" s="439"/>
      <c r="Q20" s="440"/>
      <c r="R20" s="197"/>
      <c r="S20" s="440"/>
      <c r="T20" s="441"/>
      <c r="U20" s="442"/>
    </row>
    <row r="21" spans="3:21" ht="15" customHeight="1">
      <c r="C21" s="431"/>
      <c r="D21" s="415"/>
      <c r="E21" s="416"/>
      <c r="F21" s="220" t="s">
        <v>219</v>
      </c>
      <c r="G21" s="221"/>
      <c r="H21" s="222" t="s">
        <v>220</v>
      </c>
      <c r="I21" s="223"/>
      <c r="J21" s="224" t="s">
        <v>221</v>
      </c>
      <c r="K21" s="59" t="s">
        <v>222</v>
      </c>
      <c r="L21" s="70" t="s">
        <v>222</v>
      </c>
      <c r="M21" s="97"/>
      <c r="N21" s="419" t="s">
        <v>222</v>
      </c>
      <c r="O21" s="420"/>
      <c r="P21" s="60"/>
      <c r="Q21" s="440"/>
      <c r="R21" s="197"/>
      <c r="S21" s="440"/>
      <c r="T21" s="441"/>
      <c r="U21" s="442"/>
    </row>
    <row r="22" spans="3:21" ht="50.15" customHeight="1">
      <c r="C22" s="431"/>
      <c r="D22" s="417"/>
      <c r="E22" s="418"/>
      <c r="F22" s="225" t="s">
        <v>223</v>
      </c>
      <c r="G22" s="428"/>
      <c r="H22" s="428"/>
      <c r="I22" s="429"/>
      <c r="J22" s="226"/>
      <c r="K22" s="166"/>
      <c r="L22" s="181"/>
      <c r="M22" s="167" t="str">
        <f>IF(J22="","",IF(AND(J22="",K22=""),"",IF(OR(LEFT(D21,1)="①",LEFT(D21,1)="②",LEFT(D21,1)="⑨",LEFT(D21,1)="⑮"),1000000,300000))*J22)</f>
        <v/>
      </c>
      <c r="N22" s="411"/>
      <c r="O22" s="412"/>
      <c r="P22" s="438" t="str">
        <f>IF(D21="","",MIN(M22,SUM(N23:O25)))</f>
        <v/>
      </c>
      <c r="Q22" s="440"/>
      <c r="R22" s="197"/>
      <c r="S22" s="440"/>
      <c r="T22" s="441"/>
      <c r="U22" s="442"/>
    </row>
    <row r="23" spans="3:21" ht="50.15" customHeight="1">
      <c r="C23" s="431"/>
      <c r="D23" s="432" t="s">
        <v>224</v>
      </c>
      <c r="E23" s="134"/>
      <c r="F23" s="227" t="s">
        <v>223</v>
      </c>
      <c r="G23" s="423"/>
      <c r="H23" s="423"/>
      <c r="I23" s="424"/>
      <c r="J23" s="228"/>
      <c r="K23" s="168"/>
      <c r="L23" s="262" t="str">
        <f>IF(E23="","",K23*3/4)</f>
        <v/>
      </c>
      <c r="M23" s="169" t="str">
        <f>IF(E23="","",(100000*J23))</f>
        <v/>
      </c>
      <c r="N23" s="421" t="str">
        <f>IF(E23="","",MIN(M23,L23))</f>
        <v/>
      </c>
      <c r="O23" s="422"/>
      <c r="P23" s="438"/>
      <c r="Q23" s="440"/>
      <c r="R23" s="197"/>
      <c r="S23" s="440"/>
      <c r="T23" s="441"/>
      <c r="U23" s="442"/>
    </row>
    <row r="24" spans="3:21" ht="50.15" customHeight="1">
      <c r="C24" s="431"/>
      <c r="D24" s="433"/>
      <c r="E24" s="134"/>
      <c r="F24" s="227" t="s">
        <v>223</v>
      </c>
      <c r="G24" s="423"/>
      <c r="H24" s="423"/>
      <c r="I24" s="424"/>
      <c r="J24" s="228"/>
      <c r="K24" s="170"/>
      <c r="L24" s="262" t="str">
        <f>IF(E24="","",K24*3/4)</f>
        <v/>
      </c>
      <c r="M24" s="169" t="str">
        <f>IF(E24="","",(100000*J24))</f>
        <v/>
      </c>
      <c r="N24" s="421" t="str">
        <f>IF(E24="","",MIN(M24,L24))</f>
        <v/>
      </c>
      <c r="O24" s="422"/>
      <c r="P24" s="438"/>
      <c r="Q24" s="440"/>
      <c r="R24" s="197"/>
      <c r="S24" s="440"/>
      <c r="T24" s="441"/>
      <c r="U24" s="442"/>
    </row>
    <row r="25" spans="3:21" ht="50.15" customHeight="1">
      <c r="C25" s="431"/>
      <c r="D25" s="413" t="s">
        <v>226</v>
      </c>
      <c r="E25" s="414"/>
      <c r="F25" s="425"/>
      <c r="G25" s="426"/>
      <c r="H25" s="426"/>
      <c r="I25" s="426"/>
      <c r="J25" s="427"/>
      <c r="K25" s="170" t="str">
        <f>IF(D21="","",K22-K23-K24)</f>
        <v/>
      </c>
      <c r="L25" s="262" t="str">
        <f>IF(D21="","",K25*3/4)</f>
        <v/>
      </c>
      <c r="M25" s="182"/>
      <c r="N25" s="421" t="str">
        <f>L25</f>
        <v/>
      </c>
      <c r="O25" s="422"/>
      <c r="P25" s="439"/>
      <c r="Q25" s="440"/>
      <c r="R25" s="197"/>
      <c r="S25" s="440"/>
      <c r="T25" s="441"/>
      <c r="U25" s="442"/>
    </row>
    <row r="26" spans="3:21" ht="15" customHeight="1">
      <c r="C26" s="431"/>
      <c r="D26" s="415"/>
      <c r="E26" s="416"/>
      <c r="F26" s="220" t="s">
        <v>219</v>
      </c>
      <c r="G26" s="221"/>
      <c r="H26" s="222" t="s">
        <v>220</v>
      </c>
      <c r="I26" s="223"/>
      <c r="J26" s="224" t="s">
        <v>221</v>
      </c>
      <c r="K26" s="59" t="s">
        <v>222</v>
      </c>
      <c r="L26" s="70" t="s">
        <v>222</v>
      </c>
      <c r="M26" s="97"/>
      <c r="N26" s="419" t="s">
        <v>222</v>
      </c>
      <c r="O26" s="420"/>
      <c r="P26" s="60"/>
      <c r="Q26" s="440"/>
      <c r="R26" s="197"/>
      <c r="S26" s="440"/>
      <c r="T26" s="441"/>
      <c r="U26" s="442"/>
    </row>
    <row r="27" spans="3:21" ht="50.15" customHeight="1">
      <c r="C27" s="431"/>
      <c r="D27" s="417"/>
      <c r="E27" s="418"/>
      <c r="F27" s="225" t="s">
        <v>223</v>
      </c>
      <c r="G27" s="428"/>
      <c r="H27" s="428"/>
      <c r="I27" s="429"/>
      <c r="J27" s="226"/>
      <c r="K27" s="166"/>
      <c r="L27" s="181"/>
      <c r="M27" s="167" t="str">
        <f>IF(J27="","",IF(AND(J27="",K27=""),"",IF(OR(LEFT(D26,1)="①",LEFT(D26,1)="②",LEFT(D26,1)="⑨",LEFT(D26,1)="⑮"),1000000,300000))*J27)</f>
        <v/>
      </c>
      <c r="N27" s="411"/>
      <c r="O27" s="412"/>
      <c r="P27" s="438" t="str">
        <f>IF(D26="","",MIN(M27,SUM(N28:O30)))</f>
        <v/>
      </c>
      <c r="Q27" s="440"/>
      <c r="R27" s="197"/>
      <c r="S27" s="440"/>
      <c r="T27" s="441"/>
      <c r="U27" s="442"/>
    </row>
    <row r="28" spans="3:21" ht="50.15" customHeight="1">
      <c r="C28" s="431"/>
      <c r="D28" s="432" t="s">
        <v>224</v>
      </c>
      <c r="E28" s="134"/>
      <c r="F28" s="227" t="s">
        <v>223</v>
      </c>
      <c r="G28" s="423"/>
      <c r="H28" s="423"/>
      <c r="I28" s="424"/>
      <c r="J28" s="228"/>
      <c r="K28" s="168"/>
      <c r="L28" s="262" t="str">
        <f>IF(E28="","",K28*3/4)</f>
        <v/>
      </c>
      <c r="M28" s="169" t="str">
        <f>IF(E28="","",(100000*J28))</f>
        <v/>
      </c>
      <c r="N28" s="421" t="str">
        <f>IF(E28="","",MIN(M28,L28))</f>
        <v/>
      </c>
      <c r="O28" s="422"/>
      <c r="P28" s="438"/>
      <c r="Q28" s="440"/>
      <c r="R28" s="197"/>
      <c r="S28" s="440"/>
      <c r="T28" s="441"/>
      <c r="U28" s="442"/>
    </row>
    <row r="29" spans="3:21" ht="50.15" customHeight="1">
      <c r="C29" s="431"/>
      <c r="D29" s="433"/>
      <c r="E29" s="134"/>
      <c r="F29" s="227" t="s">
        <v>223</v>
      </c>
      <c r="G29" s="423"/>
      <c r="H29" s="423"/>
      <c r="I29" s="424"/>
      <c r="J29" s="228"/>
      <c r="K29" s="170"/>
      <c r="L29" s="262" t="str">
        <f>IF(E29="","",K29*3/4)</f>
        <v/>
      </c>
      <c r="M29" s="169" t="str">
        <f>IF(E29="","",(100000*J29))</f>
        <v/>
      </c>
      <c r="N29" s="421" t="str">
        <f>IF(E29="","",MIN(M29,L29))</f>
        <v/>
      </c>
      <c r="O29" s="422"/>
      <c r="P29" s="438"/>
      <c r="Q29" s="440"/>
      <c r="R29" s="197"/>
      <c r="S29" s="440"/>
      <c r="T29" s="441"/>
      <c r="U29" s="442"/>
    </row>
    <row r="30" spans="3:21" ht="50.15" customHeight="1">
      <c r="C30" s="431"/>
      <c r="D30" s="413" t="s">
        <v>226</v>
      </c>
      <c r="E30" s="414"/>
      <c r="F30" s="425"/>
      <c r="G30" s="426"/>
      <c r="H30" s="426"/>
      <c r="I30" s="426"/>
      <c r="J30" s="427"/>
      <c r="K30" s="170" t="str">
        <f>IF(D26="","",K27-K28-K29)</f>
        <v/>
      </c>
      <c r="L30" s="262" t="str">
        <f>IF(D26="","",K30*3/4)</f>
        <v/>
      </c>
      <c r="M30" s="182"/>
      <c r="N30" s="421" t="str">
        <f>L30</f>
        <v/>
      </c>
      <c r="O30" s="422"/>
      <c r="P30" s="439"/>
      <c r="Q30" s="440"/>
      <c r="R30" s="197"/>
      <c r="S30" s="440"/>
      <c r="T30" s="441"/>
      <c r="U30" s="442"/>
    </row>
    <row r="31" spans="3:21" ht="15" customHeight="1">
      <c r="C31" s="431"/>
      <c r="D31" s="415"/>
      <c r="E31" s="416"/>
      <c r="F31" s="220" t="s">
        <v>219</v>
      </c>
      <c r="G31" s="221"/>
      <c r="H31" s="222" t="s">
        <v>220</v>
      </c>
      <c r="I31" s="223"/>
      <c r="J31" s="224" t="s">
        <v>221</v>
      </c>
      <c r="K31" s="59" t="s">
        <v>222</v>
      </c>
      <c r="L31" s="70" t="s">
        <v>222</v>
      </c>
      <c r="M31" s="97"/>
      <c r="N31" s="419" t="s">
        <v>222</v>
      </c>
      <c r="O31" s="420"/>
      <c r="P31" s="60"/>
      <c r="Q31" s="440"/>
      <c r="R31" s="197"/>
      <c r="S31" s="440"/>
      <c r="T31" s="441"/>
      <c r="U31" s="442"/>
    </row>
    <row r="32" spans="3:21" ht="50.15" customHeight="1">
      <c r="C32" s="431"/>
      <c r="D32" s="417"/>
      <c r="E32" s="418"/>
      <c r="F32" s="225" t="s">
        <v>223</v>
      </c>
      <c r="G32" s="428"/>
      <c r="H32" s="428"/>
      <c r="I32" s="429"/>
      <c r="J32" s="226"/>
      <c r="K32" s="166"/>
      <c r="L32" s="181"/>
      <c r="M32" s="167" t="str">
        <f>IF(J32="","",IF(AND(J32="",K32=""),"",IF(OR(LEFT(D31,1)="①",LEFT(D31,1)="②",LEFT(D31,1)="⑨",LEFT(D31,1)="⑮"),1000000,300000))*J32)</f>
        <v/>
      </c>
      <c r="N32" s="411"/>
      <c r="O32" s="412"/>
      <c r="P32" s="438" t="str">
        <f>IF(D31="","",MIN(M32,SUM(N33:O35)))</f>
        <v/>
      </c>
      <c r="Q32" s="440"/>
      <c r="R32" s="197"/>
      <c r="S32" s="440"/>
      <c r="T32" s="441"/>
      <c r="U32" s="442"/>
    </row>
    <row r="33" spans="3:24" ht="50.15" customHeight="1">
      <c r="C33" s="431"/>
      <c r="D33" s="432" t="s">
        <v>224</v>
      </c>
      <c r="E33" s="134"/>
      <c r="F33" s="227" t="s">
        <v>223</v>
      </c>
      <c r="G33" s="423"/>
      <c r="H33" s="423"/>
      <c r="I33" s="424"/>
      <c r="J33" s="228"/>
      <c r="K33" s="168"/>
      <c r="L33" s="262" t="str">
        <f>IF(E33="","",K33*3/4)</f>
        <v/>
      </c>
      <c r="M33" s="169" t="str">
        <f>IF(E33="","",(100000*J33))</f>
        <v/>
      </c>
      <c r="N33" s="421" t="str">
        <f>IF(E33="","",MIN(M33,L33))</f>
        <v/>
      </c>
      <c r="O33" s="422"/>
      <c r="P33" s="438"/>
      <c r="Q33" s="440"/>
      <c r="R33" s="197"/>
      <c r="S33" s="440"/>
      <c r="T33" s="441"/>
      <c r="U33" s="442"/>
    </row>
    <row r="34" spans="3:24" ht="50.15" customHeight="1">
      <c r="C34" s="431"/>
      <c r="D34" s="433"/>
      <c r="E34" s="134"/>
      <c r="F34" s="227" t="s">
        <v>223</v>
      </c>
      <c r="G34" s="423"/>
      <c r="H34" s="423"/>
      <c r="I34" s="424"/>
      <c r="J34" s="228"/>
      <c r="K34" s="170"/>
      <c r="L34" s="262" t="str">
        <f>IF(E34="","",K34*3/4)</f>
        <v/>
      </c>
      <c r="M34" s="169" t="str">
        <f>IF(E34="","",(100000*J34))</f>
        <v/>
      </c>
      <c r="N34" s="421" t="str">
        <f>IF(E34="","",MIN(M34,L34))</f>
        <v/>
      </c>
      <c r="O34" s="422"/>
      <c r="P34" s="438"/>
      <c r="Q34" s="440"/>
      <c r="R34" s="197"/>
      <c r="S34" s="440"/>
      <c r="T34" s="441"/>
      <c r="U34" s="442"/>
    </row>
    <row r="35" spans="3:24" ht="50.15" customHeight="1">
      <c r="C35" s="431"/>
      <c r="D35" s="413" t="s">
        <v>226</v>
      </c>
      <c r="E35" s="414"/>
      <c r="F35" s="445"/>
      <c r="G35" s="446"/>
      <c r="H35" s="446"/>
      <c r="I35" s="446"/>
      <c r="J35" s="447"/>
      <c r="K35" s="170" t="str">
        <f>IF(D31="","",K32-K33-K34)</f>
        <v/>
      </c>
      <c r="L35" s="262" t="str">
        <f>IF(D31="","",K35*3/4)</f>
        <v/>
      </c>
      <c r="M35" s="182"/>
      <c r="N35" s="421" t="str">
        <f>L35</f>
        <v/>
      </c>
      <c r="O35" s="422"/>
      <c r="P35" s="439"/>
      <c r="Q35" s="440"/>
      <c r="R35" s="197"/>
      <c r="S35" s="440"/>
      <c r="T35" s="441"/>
      <c r="U35" s="442"/>
    </row>
    <row r="36" spans="3:24" ht="60" hidden="1" customHeight="1">
      <c r="C36" s="107"/>
      <c r="D36" s="153"/>
      <c r="E36" s="159"/>
      <c r="F36" s="156"/>
      <c r="G36" s="160"/>
      <c r="H36" s="160"/>
      <c r="I36" s="160"/>
      <c r="J36" s="161"/>
      <c r="K36" s="162"/>
      <c r="L36" s="163"/>
      <c r="M36" s="164"/>
      <c r="N36" s="165"/>
      <c r="O36" s="149"/>
      <c r="P36" s="197"/>
      <c r="Q36" s="197"/>
      <c r="R36" s="197"/>
      <c r="S36" s="197"/>
      <c r="T36" s="441"/>
      <c r="U36" s="442"/>
      <c r="X36" s="66"/>
    </row>
    <row r="37" spans="3:24" ht="18.75" customHeight="1">
      <c r="C37" s="364" t="str">
        <f>_xlfn.TEXTJOIN("、", TRUE,
    IF(COUNTIF(D11:D35, "*①*") &gt; 1, "移譲支援（装着）", ""),
    IF(COUNTIF(D11:D35, "*②*") &gt; 1, "移譲支援（非装着）", ""),
    IF(COUNTIF(D11:D35, "*③*") &gt; 1, "移動支援（屋外）", ""),
    IF(COUNTIF(D11:D35, "*④*") &gt; 1, "移動支援（屋内）", ""),
    IF(COUNTIF(D11:D35, "*⑤*") &gt; 1, "移動支援（装着）", ""),
    IF(COUNTIF(D11:D35, "*⑥*") &gt; 1, "排泄支援（排泄予測・検知）", ""),
    IF(COUNTIF(D11:D35, "*⑦*") &gt; 1, "排泄支援（排泄物処理）", ""),
    IF(COUNTIF(D11:D35, "*⑧*") &gt; 1, "排泄支援（動作支援）", ""),
    IF(COUNTIF(D11:D35, "*⑨*") &gt; 1, "入浴支援", ""),
    IF(COUNTIF(D11:D35, "*⑩*") &gt; 1, "見守り・コミュニケーション（見守り（施設））", ""),
    IF(COUNTIF(D11:D35, "*⑪*") &gt; 1, "見守り・コミュニケーション（見守り（在宅））", ""),
    IF(COUNTIF(D11:D35, "*⑫*") &gt; 1, "見守り・コミュニケーション（コミュニケーション）", ""),
    IF(COUNTIF(D11:D35, "*⑬*") &gt; 1, "食事・栄養管理支援", ""),
    IF(COUNTIF(D11:D35, "*⑭*") &gt; 1, "認知症生活支援・認知症ケア支援", ""),
    IF(COUNTIF(D11:D35, "*⑮*") &gt; 1, "その他都道府県が認めたもの", ""),
    IF((COUNTIF(D11:D35,"*①*")&gt;0)+(COUNTIF(D11:D35,"*②*")&gt;0) &gt; 1, "移乗支援", ""),
    IF((COUNTIF(D11:D35,"*③*")&gt;0)+(COUNTIF(D11:D35,"*④*")&gt;0)+(COUNTIF(D11:D35,"*⑤*")&gt;0) &gt; 1, "移動支援", ""),
    IF((COUNTIF(D11:D35,"*⑥*")&gt;0)+(COUNTIF(D11:D35,"*⑦*")&gt;0)+(COUNTIF(D11:D35,"*⑧*")&gt;0) &gt; 1, "排泄支援", ""),
    IF((COUNTIF(D11:D35,"*⑩*")&gt;0)+(COUNTIF(D11:D35,"*⑪*")&gt;0)+(COUNTIF(D11:D35,"*⑫*")&gt;0) &gt; 1, "見守りコミュニケーション", "")
)</f>
        <v/>
      </c>
      <c r="D37" s="365"/>
      <c r="E37" s="366"/>
      <c r="F37" s="378"/>
      <c r="G37" s="379"/>
      <c r="H37" s="379"/>
      <c r="I37" s="379"/>
      <c r="J37" s="379"/>
      <c r="K37" s="379"/>
      <c r="L37" s="379"/>
      <c r="M37" s="379"/>
      <c r="N37" s="379"/>
      <c r="O37" s="379"/>
      <c r="P37" s="379"/>
      <c r="Q37" s="379"/>
      <c r="R37" s="379"/>
      <c r="S37" s="380"/>
      <c r="T37" s="441"/>
      <c r="U37" s="442"/>
      <c r="X37" s="66"/>
    </row>
    <row r="38" spans="3:24" ht="60" customHeight="1">
      <c r="C38" s="367" t="s">
        <v>227</v>
      </c>
      <c r="D38" s="368"/>
      <c r="E38" s="369"/>
      <c r="F38" s="381"/>
      <c r="G38" s="382"/>
      <c r="H38" s="382"/>
      <c r="I38" s="382"/>
      <c r="J38" s="382"/>
      <c r="K38" s="382"/>
      <c r="L38" s="382"/>
      <c r="M38" s="382"/>
      <c r="N38" s="382"/>
      <c r="O38" s="382"/>
      <c r="P38" s="382"/>
      <c r="Q38" s="382"/>
      <c r="R38" s="382"/>
      <c r="S38" s="383"/>
      <c r="T38" s="443"/>
      <c r="U38" s="444"/>
      <c r="X38" s="66"/>
    </row>
    <row r="39" spans="3:24" ht="60" hidden="1" customHeight="1">
      <c r="C39" s="125"/>
      <c r="D39" s="174"/>
      <c r="E39" s="126"/>
      <c r="F39" s="160"/>
      <c r="G39" s="160"/>
      <c r="H39" s="160"/>
      <c r="I39" s="160"/>
      <c r="J39" s="160"/>
      <c r="K39" s="160"/>
      <c r="L39" s="160"/>
      <c r="M39" s="160"/>
      <c r="N39" s="160"/>
      <c r="O39" s="160"/>
      <c r="P39" s="160"/>
      <c r="Q39" s="160"/>
      <c r="R39" s="160"/>
      <c r="S39" s="160"/>
      <c r="T39" s="150"/>
      <c r="U39" s="151"/>
      <c r="X39" s="66"/>
    </row>
    <row r="40" spans="3:24" ht="60" hidden="1" customHeight="1">
      <c r="C40" s="125"/>
      <c r="D40" s="174"/>
      <c r="E40" s="126"/>
      <c r="F40" s="160"/>
      <c r="G40" s="160"/>
      <c r="H40" s="160"/>
      <c r="I40" s="160"/>
      <c r="J40" s="160"/>
      <c r="K40" s="160"/>
      <c r="L40" s="160"/>
      <c r="M40" s="160"/>
      <c r="N40" s="160"/>
      <c r="O40" s="160"/>
      <c r="P40" s="160"/>
      <c r="Q40" s="160"/>
      <c r="R40" s="160"/>
      <c r="S40" s="160"/>
      <c r="T40" s="150"/>
      <c r="U40" s="151"/>
      <c r="X40" s="66"/>
    </row>
    <row r="41" spans="3:24" ht="18" customHeight="1">
      <c r="C41" s="68"/>
      <c r="D41" s="158"/>
      <c r="E41" s="69"/>
      <c r="F41" s="384"/>
      <c r="G41" s="385"/>
      <c r="H41" s="385"/>
      <c r="I41" s="385"/>
      <c r="J41" s="385"/>
      <c r="K41" s="385"/>
      <c r="L41" s="385"/>
      <c r="M41" s="385"/>
      <c r="N41" s="385"/>
      <c r="O41" s="385"/>
      <c r="P41" s="385"/>
      <c r="Q41" s="385"/>
      <c r="R41" s="385"/>
      <c r="S41" s="386"/>
      <c r="T41" s="371" t="s">
        <v>222</v>
      </c>
      <c r="U41" s="372"/>
      <c r="W41" s="66"/>
    </row>
    <row r="42" spans="3:24" ht="36.75" customHeight="1">
      <c r="C42" s="373" t="s">
        <v>228</v>
      </c>
      <c r="D42" s="374"/>
      <c r="E42" s="375"/>
      <c r="F42" s="387"/>
      <c r="G42" s="388"/>
      <c r="H42" s="388"/>
      <c r="I42" s="388"/>
      <c r="J42" s="388"/>
      <c r="K42" s="388"/>
      <c r="L42" s="388"/>
      <c r="M42" s="388"/>
      <c r="N42" s="388"/>
      <c r="O42" s="388"/>
      <c r="P42" s="388"/>
      <c r="Q42" s="388"/>
      <c r="R42" s="388"/>
      <c r="S42" s="389"/>
      <c r="T42" s="376" t="str">
        <f>T12</f>
        <v/>
      </c>
      <c r="U42" s="377"/>
    </row>
    <row r="43" spans="3:24" ht="24.75" customHeight="1">
      <c r="C43" s="370"/>
      <c r="D43" s="370"/>
      <c r="E43" s="370"/>
      <c r="F43" s="370"/>
      <c r="G43" s="370"/>
      <c r="H43" s="370"/>
      <c r="I43" s="370"/>
      <c r="J43" s="370"/>
      <c r="K43" s="370"/>
      <c r="L43" s="370"/>
      <c r="M43" s="370"/>
      <c r="N43" s="370"/>
      <c r="O43" s="370"/>
      <c r="P43" s="370"/>
      <c r="Q43" s="370"/>
      <c r="R43" s="370"/>
      <c r="S43" s="370"/>
      <c r="T43" s="370"/>
      <c r="U43" s="370"/>
    </row>
    <row r="45" spans="3:24">
      <c r="C45" s="46" t="s">
        <v>229</v>
      </c>
    </row>
    <row r="46" spans="3:24">
      <c r="C46" s="46" t="s">
        <v>230</v>
      </c>
    </row>
  </sheetData>
  <sheetProtection algorithmName="SHA-512" hashValue="03DCJD7+IYs4DPRVroN9yvi/GujK/HAX6Yh3/Z+T5FRc2gyV/RpAXUhtOBNbocHGK0GdTkBbuaMHhwEhCnGD6w==" saltValue="aeXIE9b11/9438l3Rr1aTw==" spinCount="100000" sheet="1" objects="1" scenarios="1"/>
  <mergeCells count="90">
    <mergeCell ref="G33:I33"/>
    <mergeCell ref="N33:O33"/>
    <mergeCell ref="G34:I34"/>
    <mergeCell ref="N34:O34"/>
    <mergeCell ref="P22:P25"/>
    <mergeCell ref="P27:P30"/>
    <mergeCell ref="P32:P35"/>
    <mergeCell ref="F35:J35"/>
    <mergeCell ref="N35:O35"/>
    <mergeCell ref="N31:O31"/>
    <mergeCell ref="G32:I32"/>
    <mergeCell ref="G28:I28"/>
    <mergeCell ref="N28:O28"/>
    <mergeCell ref="N24:O24"/>
    <mergeCell ref="F25:J25"/>
    <mergeCell ref="N25:O25"/>
    <mergeCell ref="S1:U1"/>
    <mergeCell ref="S2:U2"/>
    <mergeCell ref="S3:U3"/>
    <mergeCell ref="N32:O32"/>
    <mergeCell ref="C4:U4"/>
    <mergeCell ref="D30:E30"/>
    <mergeCell ref="P12:P15"/>
    <mergeCell ref="P17:P20"/>
    <mergeCell ref="Q12:Q35"/>
    <mergeCell ref="T12:U38"/>
    <mergeCell ref="S12:S35"/>
    <mergeCell ref="F30:J30"/>
    <mergeCell ref="N30:O30"/>
    <mergeCell ref="G23:I23"/>
    <mergeCell ref="N23:O23"/>
    <mergeCell ref="G24:I24"/>
    <mergeCell ref="G29:I29"/>
    <mergeCell ref="N29:O29"/>
    <mergeCell ref="D26:E27"/>
    <mergeCell ref="N26:O26"/>
    <mergeCell ref="G27:I27"/>
    <mergeCell ref="N27:O27"/>
    <mergeCell ref="C11:C35"/>
    <mergeCell ref="D11:E12"/>
    <mergeCell ref="D13:D14"/>
    <mergeCell ref="D25:E25"/>
    <mergeCell ref="D28:D29"/>
    <mergeCell ref="D31:E32"/>
    <mergeCell ref="D35:E35"/>
    <mergeCell ref="D23:D24"/>
    <mergeCell ref="D33:D34"/>
    <mergeCell ref="D18:D19"/>
    <mergeCell ref="D20:E20"/>
    <mergeCell ref="N20:O20"/>
    <mergeCell ref="D21:E22"/>
    <mergeCell ref="N21:O21"/>
    <mergeCell ref="G22:I22"/>
    <mergeCell ref="G18:I18"/>
    <mergeCell ref="N18:O18"/>
    <mergeCell ref="G19:I19"/>
    <mergeCell ref="N19:O19"/>
    <mergeCell ref="F20:J20"/>
    <mergeCell ref="N22:O22"/>
    <mergeCell ref="N12:O12"/>
    <mergeCell ref="D15:E15"/>
    <mergeCell ref="D16:E17"/>
    <mergeCell ref="N11:O11"/>
    <mergeCell ref="N13:O13"/>
    <mergeCell ref="N14:O14"/>
    <mergeCell ref="G13:I13"/>
    <mergeCell ref="F15:J15"/>
    <mergeCell ref="N15:O15"/>
    <mergeCell ref="N16:O16"/>
    <mergeCell ref="G17:I17"/>
    <mergeCell ref="N17:O17"/>
    <mergeCell ref="G12:I12"/>
    <mergeCell ref="G14:I14"/>
    <mergeCell ref="N9:O9"/>
    <mergeCell ref="T9:U9"/>
    <mergeCell ref="N10:O10"/>
    <mergeCell ref="C7:E10"/>
    <mergeCell ref="N7:O7"/>
    <mergeCell ref="N8:O8"/>
    <mergeCell ref="F7:I10"/>
    <mergeCell ref="T10:U10"/>
    <mergeCell ref="T8:U8"/>
    <mergeCell ref="C37:E37"/>
    <mergeCell ref="C38:E38"/>
    <mergeCell ref="C43:U43"/>
    <mergeCell ref="T41:U41"/>
    <mergeCell ref="C42:E42"/>
    <mergeCell ref="T42:U42"/>
    <mergeCell ref="F37:S38"/>
    <mergeCell ref="F41:S42"/>
  </mergeCells>
  <phoneticPr fontId="1"/>
  <conditionalFormatting sqref="P1:S1 P3:S3">
    <cfRule type="containsBlanks" dxfId="386" priority="362">
      <formula>LEN(TRIM(P1))=0</formula>
    </cfRule>
  </conditionalFormatting>
  <conditionalFormatting sqref="J12">
    <cfRule type="expression" dxfId="385" priority="311">
      <formula>AND(D11&lt;&gt;"", ISBLANK(J12))</formula>
    </cfRule>
    <cfRule type="expression" priority="312">
      <formula>ISBLANK(D11)</formula>
    </cfRule>
  </conditionalFormatting>
  <conditionalFormatting sqref="P2:S2">
    <cfRule type="expression" dxfId="384" priority="310">
      <formula>P2=""</formula>
    </cfRule>
  </conditionalFormatting>
  <conditionalFormatting sqref="F37">
    <cfRule type="expression" dxfId="383" priority="291">
      <formula>$C$37&lt;&gt;""</formula>
    </cfRule>
  </conditionalFormatting>
  <conditionalFormatting sqref="G11">
    <cfRule type="expression" dxfId="382" priority="363">
      <formula>AND(D11&lt;&gt;"", G11&lt;&gt;"", LEN(G11)&lt;&gt;5)</formula>
    </cfRule>
    <cfRule type="expression" dxfId="381" priority="364">
      <formula>AND(D11&lt;&gt;"", ISBLANK(G11))</formula>
    </cfRule>
    <cfRule type="expression" priority="365">
      <formula>ISBLANK(D11)</formula>
    </cfRule>
  </conditionalFormatting>
  <conditionalFormatting sqref="I11">
    <cfRule type="expression" dxfId="380" priority="366">
      <formula>AND(D11&lt;&gt;"", G11&lt;&gt;"", LEN(G11)&lt;&gt;5)</formula>
    </cfRule>
    <cfRule type="expression" dxfId="379" priority="367">
      <formula>AND(D11&lt;&gt;"", ISBLANK(I11))</formula>
    </cfRule>
    <cfRule type="expression" priority="368">
      <formula>ISBLANK(D11)</formula>
    </cfRule>
  </conditionalFormatting>
  <conditionalFormatting sqref="D11 E36">
    <cfRule type="expression" dxfId="378" priority="369">
      <formula>ISBLANK($D$11)</formula>
    </cfRule>
  </conditionalFormatting>
  <conditionalFormatting sqref="K12">
    <cfRule type="expression" dxfId="377" priority="145">
      <formula>$K$12&lt;SUM($K$13:$K$14)</formula>
    </cfRule>
    <cfRule type="expression" dxfId="376" priority="373">
      <formula>AND(D11&lt;&gt;"", ISBLANK(K12))</formula>
    </cfRule>
    <cfRule type="expression" priority="374">
      <formula>ISBLANK(D11)</formula>
    </cfRule>
  </conditionalFormatting>
  <conditionalFormatting sqref="G12:I12">
    <cfRule type="expression" dxfId="375" priority="383">
      <formula>AND(D11&lt;&gt;"",G12="")</formula>
    </cfRule>
  </conditionalFormatting>
  <conditionalFormatting sqref="J36">
    <cfRule type="expression" dxfId="374" priority="386">
      <formula>AND(#REF!&lt;&gt;"", ISBLANK(J36))</formula>
    </cfRule>
    <cfRule type="expression" priority="387">
      <formula>ISBLANK(#REF!)</formula>
    </cfRule>
  </conditionalFormatting>
  <conditionalFormatting sqref="K36">
    <cfRule type="expression" dxfId="373" priority="390">
      <formula>AND(#REF!&lt;&gt;"", ISBLANK(K36))</formula>
    </cfRule>
    <cfRule type="expression" priority="391">
      <formula>ISBLANK(#REF!)</formula>
    </cfRule>
  </conditionalFormatting>
  <conditionalFormatting sqref="G36 I36">
    <cfRule type="expression" dxfId="372" priority="393">
      <formula>AND(#REF!&lt;&gt;"",G36="")</formula>
    </cfRule>
  </conditionalFormatting>
  <conditionalFormatting sqref="G13:I13">
    <cfRule type="expression" dxfId="371" priority="151">
      <formula>AND(E13&lt;&gt;"",G13="")</formula>
    </cfRule>
  </conditionalFormatting>
  <conditionalFormatting sqref="J13">
    <cfRule type="expression" dxfId="370" priority="150">
      <formula>AND(E13&lt;&gt;"",J13="")</formula>
    </cfRule>
  </conditionalFormatting>
  <conditionalFormatting sqref="K13">
    <cfRule type="expression" dxfId="369" priority="149">
      <formula>AND(E13&lt;&gt;"",K13="")</formula>
    </cfRule>
  </conditionalFormatting>
  <conditionalFormatting sqref="G14:I14">
    <cfRule type="expression" dxfId="368" priority="148">
      <formula>AND(E14&lt;&gt;"",G14="")</formula>
    </cfRule>
  </conditionalFormatting>
  <conditionalFormatting sqref="J14">
    <cfRule type="expression" dxfId="367" priority="147">
      <formula>AND(E14&lt;&gt;"",J14="")</formula>
    </cfRule>
  </conditionalFormatting>
  <conditionalFormatting sqref="K14">
    <cfRule type="expression" dxfId="366" priority="146">
      <formula>AND(E14&lt;&gt;"",K14="")</formula>
    </cfRule>
  </conditionalFormatting>
  <conditionalFormatting sqref="J17">
    <cfRule type="expression" dxfId="365" priority="62">
      <formula>AND(D16&lt;&gt;"", ISBLANK(J17))</formula>
    </cfRule>
    <cfRule type="expression" priority="63">
      <formula>ISBLANK(D16)</formula>
    </cfRule>
  </conditionalFormatting>
  <conditionalFormatting sqref="G16">
    <cfRule type="expression" dxfId="364" priority="64">
      <formula>AND(D16&lt;&gt;"", G16&lt;&gt;"", LEN(G16)&lt;&gt;5)</formula>
    </cfRule>
    <cfRule type="expression" dxfId="363" priority="65">
      <formula>AND(D16&lt;&gt;"", ISBLANK(G16))</formula>
    </cfRule>
    <cfRule type="expression" priority="66">
      <formula>ISBLANK(D16)</formula>
    </cfRule>
  </conditionalFormatting>
  <conditionalFormatting sqref="I16">
    <cfRule type="expression" dxfId="362" priority="67">
      <formula>AND(D16&lt;&gt;"", G16&lt;&gt;"", LEN(G16)&lt;&gt;5)</formula>
    </cfRule>
    <cfRule type="expression" dxfId="361" priority="68">
      <formula>AND(D16&lt;&gt;"", ISBLANK(I16))</formula>
    </cfRule>
    <cfRule type="expression" priority="69">
      <formula>ISBLANK(D16)</formula>
    </cfRule>
  </conditionalFormatting>
  <conditionalFormatting sqref="K17">
    <cfRule type="expression" dxfId="360" priority="55">
      <formula>$K$12&lt;SUM($K$13:$K$14)</formula>
    </cfRule>
    <cfRule type="expression" dxfId="359" priority="70">
      <formula>AND(D16&lt;&gt;"", ISBLANK(K17))</formula>
    </cfRule>
    <cfRule type="expression" priority="71">
      <formula>ISBLANK(D16)</formula>
    </cfRule>
  </conditionalFormatting>
  <conditionalFormatting sqref="G17:I17">
    <cfRule type="expression" dxfId="358" priority="72">
      <formula>AND(D16&lt;&gt;"",G17="")</formula>
    </cfRule>
  </conditionalFormatting>
  <conditionalFormatting sqref="G18:I18">
    <cfRule type="expression" dxfId="357" priority="61">
      <formula>AND(E18&lt;&gt;"",G18="")</formula>
    </cfRule>
  </conditionalFormatting>
  <conditionalFormatting sqref="J18">
    <cfRule type="expression" dxfId="356" priority="60">
      <formula>AND(E18&lt;&gt;"",J18="")</formula>
    </cfRule>
  </conditionalFormatting>
  <conditionalFormatting sqref="K18">
    <cfRule type="expression" dxfId="355" priority="59">
      <formula>AND(E18&lt;&gt;"",K18="")</formula>
    </cfRule>
  </conditionalFormatting>
  <conditionalFormatting sqref="G19:I19">
    <cfRule type="expression" dxfId="354" priority="58">
      <formula>AND(E19&lt;&gt;"",G19="")</formula>
    </cfRule>
  </conditionalFormatting>
  <conditionalFormatting sqref="J19">
    <cfRule type="expression" dxfId="353" priority="57">
      <formula>AND(E19&lt;&gt;"",J19="")</formula>
    </cfRule>
  </conditionalFormatting>
  <conditionalFormatting sqref="K19">
    <cfRule type="expression" dxfId="352" priority="56">
      <formula>AND(E19&lt;&gt;"",K19="")</formula>
    </cfRule>
  </conditionalFormatting>
  <conditionalFormatting sqref="J22">
    <cfRule type="expression" dxfId="351" priority="44">
      <formula>AND(D21&lt;&gt;"", ISBLANK(J22))</formula>
    </cfRule>
    <cfRule type="expression" priority="45">
      <formula>ISBLANK(D21)</formula>
    </cfRule>
  </conditionalFormatting>
  <conditionalFormatting sqref="G21">
    <cfRule type="expression" dxfId="350" priority="46">
      <formula>AND(D21&lt;&gt;"", G21&lt;&gt;"", LEN(G21)&lt;&gt;5)</formula>
    </cfRule>
    <cfRule type="expression" dxfId="349" priority="47">
      <formula>AND(D21&lt;&gt;"", ISBLANK(G21))</formula>
    </cfRule>
    <cfRule type="expression" priority="48">
      <formula>ISBLANK(D21)</formula>
    </cfRule>
  </conditionalFormatting>
  <conditionalFormatting sqref="I21">
    <cfRule type="expression" dxfId="348" priority="49">
      <formula>AND(D21&lt;&gt;"", G21&lt;&gt;"", LEN(G21)&lt;&gt;5)</formula>
    </cfRule>
    <cfRule type="expression" dxfId="347" priority="50">
      <formula>AND(D21&lt;&gt;"", ISBLANK(I21))</formula>
    </cfRule>
    <cfRule type="expression" priority="51">
      <formula>ISBLANK(D21)</formula>
    </cfRule>
  </conditionalFormatting>
  <conditionalFormatting sqref="K22">
    <cfRule type="expression" dxfId="346" priority="37">
      <formula>$K$12&lt;SUM($K$13:$K$14)</formula>
    </cfRule>
    <cfRule type="expression" dxfId="345" priority="52">
      <formula>AND(D21&lt;&gt;"", ISBLANK(K22))</formula>
    </cfRule>
    <cfRule type="expression" priority="53">
      <formula>ISBLANK(D21)</formula>
    </cfRule>
  </conditionalFormatting>
  <conditionalFormatting sqref="G22:I22">
    <cfRule type="expression" dxfId="344" priority="54">
      <formula>AND(D21&lt;&gt;"",G22="")</formula>
    </cfRule>
  </conditionalFormatting>
  <conditionalFormatting sqref="G23:I23">
    <cfRule type="expression" dxfId="343" priority="43">
      <formula>AND(E23&lt;&gt;"",G23="")</formula>
    </cfRule>
  </conditionalFormatting>
  <conditionalFormatting sqref="J23">
    <cfRule type="expression" dxfId="342" priority="42">
      <formula>AND(E23&lt;&gt;"",J23="")</formula>
    </cfRule>
  </conditionalFormatting>
  <conditionalFormatting sqref="K23">
    <cfRule type="expression" dxfId="341" priority="41">
      <formula>AND(E23&lt;&gt;"",K23="")</formula>
    </cfRule>
  </conditionalFormatting>
  <conditionalFormatting sqref="G24:I24">
    <cfRule type="expression" dxfId="340" priority="40">
      <formula>AND(E24&lt;&gt;"",G24="")</formula>
    </cfRule>
  </conditionalFormatting>
  <conditionalFormatting sqref="J24">
    <cfRule type="expression" dxfId="339" priority="39">
      <formula>AND(E24&lt;&gt;"",J24="")</formula>
    </cfRule>
  </conditionalFormatting>
  <conditionalFormatting sqref="K24">
    <cfRule type="expression" dxfId="338" priority="38">
      <formula>AND(E24&lt;&gt;"",K24="")</formula>
    </cfRule>
  </conditionalFormatting>
  <conditionalFormatting sqref="J27">
    <cfRule type="expression" dxfId="337" priority="26">
      <formula>AND(D26&lt;&gt;"", ISBLANK(J27))</formula>
    </cfRule>
    <cfRule type="expression" priority="27">
      <formula>ISBLANK(D26)</formula>
    </cfRule>
  </conditionalFormatting>
  <conditionalFormatting sqref="G26">
    <cfRule type="expression" dxfId="336" priority="28">
      <formula>AND(D26&lt;&gt;"", G26&lt;&gt;"", LEN(G26)&lt;&gt;5)</formula>
    </cfRule>
    <cfRule type="expression" dxfId="335" priority="29">
      <formula>AND(D26&lt;&gt;"", ISBLANK(G26))</formula>
    </cfRule>
    <cfRule type="expression" priority="30">
      <formula>ISBLANK(D26)</formula>
    </cfRule>
  </conditionalFormatting>
  <conditionalFormatting sqref="I26">
    <cfRule type="expression" dxfId="334" priority="31">
      <formula>AND(D26&lt;&gt;"", G26&lt;&gt;"", LEN(G26)&lt;&gt;5)</formula>
    </cfRule>
    <cfRule type="expression" dxfId="333" priority="32">
      <formula>AND(D26&lt;&gt;"", ISBLANK(I26))</formula>
    </cfRule>
    <cfRule type="expression" priority="33">
      <formula>ISBLANK(D26)</formula>
    </cfRule>
  </conditionalFormatting>
  <conditionalFormatting sqref="K27">
    <cfRule type="expression" dxfId="332" priority="19">
      <formula>$K$12&lt;SUM($K$13:$K$14)</formula>
    </cfRule>
    <cfRule type="expression" dxfId="331" priority="34">
      <formula>AND(D26&lt;&gt;"", ISBLANK(K27))</formula>
    </cfRule>
    <cfRule type="expression" priority="35">
      <formula>ISBLANK(D26)</formula>
    </cfRule>
  </conditionalFormatting>
  <conditionalFormatting sqref="G27:I27">
    <cfRule type="expression" dxfId="330" priority="36">
      <formula>AND(D26&lt;&gt;"",G27="")</formula>
    </cfRule>
  </conditionalFormatting>
  <conditionalFormatting sqref="G28:I28">
    <cfRule type="expression" dxfId="329" priority="25">
      <formula>AND(E28&lt;&gt;"",G28="")</formula>
    </cfRule>
  </conditionalFormatting>
  <conditionalFormatting sqref="J28">
    <cfRule type="expression" dxfId="328" priority="24">
      <formula>AND(E28&lt;&gt;"",J28="")</formula>
    </cfRule>
  </conditionalFormatting>
  <conditionalFormatting sqref="K28">
    <cfRule type="expression" dxfId="327" priority="23">
      <formula>AND(E28&lt;&gt;"",K28="")</formula>
    </cfRule>
  </conditionalFormatting>
  <conditionalFormatting sqref="G29:I29">
    <cfRule type="expression" dxfId="326" priority="22">
      <formula>AND(E29&lt;&gt;"",G29="")</formula>
    </cfRule>
  </conditionalFormatting>
  <conditionalFormatting sqref="J29">
    <cfRule type="expression" dxfId="325" priority="21">
      <formula>AND(E29&lt;&gt;"",J29="")</formula>
    </cfRule>
  </conditionalFormatting>
  <conditionalFormatting sqref="K29">
    <cfRule type="expression" dxfId="324" priority="20">
      <formula>AND(E29&lt;&gt;"",K29="")</formula>
    </cfRule>
  </conditionalFormatting>
  <conditionalFormatting sqref="J32">
    <cfRule type="expression" dxfId="323" priority="8">
      <formula>AND(D31&lt;&gt;"", ISBLANK(J32))</formula>
    </cfRule>
    <cfRule type="expression" priority="9">
      <formula>ISBLANK(D31)</formula>
    </cfRule>
  </conditionalFormatting>
  <conditionalFormatting sqref="G31">
    <cfRule type="expression" dxfId="322" priority="10">
      <formula>AND(D31&lt;&gt;"", G31&lt;&gt;"", LEN(G31)&lt;&gt;5)</formula>
    </cfRule>
    <cfRule type="expression" dxfId="321" priority="11">
      <formula>AND(D31&lt;&gt;"", ISBLANK(G31))</formula>
    </cfRule>
    <cfRule type="expression" priority="12">
      <formula>ISBLANK(D31)</formula>
    </cfRule>
  </conditionalFormatting>
  <conditionalFormatting sqref="I31">
    <cfRule type="expression" dxfId="320" priority="13">
      <formula>AND(D31&lt;&gt;"", G31&lt;&gt;"", LEN(G31)&lt;&gt;5)</formula>
    </cfRule>
    <cfRule type="expression" dxfId="319" priority="14">
      <formula>AND(D31&lt;&gt;"", ISBLANK(I31))</formula>
    </cfRule>
    <cfRule type="expression" priority="15">
      <formula>ISBLANK(D31)</formula>
    </cfRule>
  </conditionalFormatting>
  <conditionalFormatting sqref="K32">
    <cfRule type="expression" dxfId="318" priority="1">
      <formula>$K$12&lt;SUM($K$13:$K$14)</formula>
    </cfRule>
    <cfRule type="expression" dxfId="317" priority="16">
      <formula>AND(D31&lt;&gt;"", ISBLANK(K32))</formula>
    </cfRule>
    <cfRule type="expression" priority="17">
      <formula>ISBLANK(D31)</formula>
    </cfRule>
  </conditionalFormatting>
  <conditionalFormatting sqref="G32:I32">
    <cfRule type="expression" dxfId="316" priority="18">
      <formula>AND(D31&lt;&gt;"",G32="")</formula>
    </cfRule>
  </conditionalFormatting>
  <conditionalFormatting sqref="G33:I33">
    <cfRule type="expression" dxfId="315" priority="7">
      <formula>AND(E33&lt;&gt;"",G33="")</formula>
    </cfRule>
  </conditionalFormatting>
  <conditionalFormatting sqref="J33">
    <cfRule type="expression" dxfId="314" priority="6">
      <formula>AND(E33&lt;&gt;"",J33="")</formula>
    </cfRule>
  </conditionalFormatting>
  <conditionalFormatting sqref="K33">
    <cfRule type="expression" dxfId="313" priority="5">
      <formula>AND(E33&lt;&gt;"",K33="")</formula>
    </cfRule>
  </conditionalFormatting>
  <conditionalFormatting sqref="G34:I34">
    <cfRule type="expression" dxfId="312" priority="4">
      <formula>AND(E34&lt;&gt;"",G34="")</formula>
    </cfRule>
  </conditionalFormatting>
  <conditionalFormatting sqref="J34">
    <cfRule type="expression" dxfId="311" priority="3">
      <formula>AND(E34&lt;&gt;"",J34="")</formula>
    </cfRule>
  </conditionalFormatting>
  <conditionalFormatting sqref="K34">
    <cfRule type="expression" dxfId="310" priority="2">
      <formula>AND(E34&lt;&gt;"",K34="")</formula>
    </cfRule>
  </conditionalFormatting>
  <conditionalFormatting sqref="P3:S3">
    <cfRule type="expression" dxfId="309" priority="514">
      <formula>AND($Q$3&lt;&gt;"",LEN($Q$3)&lt;&gt;10)</formula>
    </cfRule>
  </conditionalFormatting>
  <dataValidations count="4">
    <dataValidation imeMode="disabled" allowBlank="1" showInputMessage="1" showErrorMessage="1" sqref="K12 K14:K15 K27 K22 K17 K29:K30 K24:K25 K19:K20 K34:K36 K32" xr:uid="{40CFB419-BABC-4679-BF04-033125AB9632}"/>
    <dataValidation type="list" allowBlank="1" showInputMessage="1" showErrorMessage="1" sqref="D11 E36 D16 D21 D26 D31" xr:uid="{73830003-9D4E-495A-8730-2FD549839DE2}">
      <formula1>"①移乗支援（装着）,②移乗支援（非装着）,③移動支援（屋外）,④移動支援（屋内）,⑤移動支援（装着）,⑥排泄支援（排泄予測・検知）,⑦排泄支援（排泄物処理）,⑧排泄支援（動作支援）,⑨入浴支援,⑩見守り・コミュニケーション（見守り（施設））,⑪見守り・コミュニケーション（見守り（在宅））,⑫見守り・コミュニケーション（コミュニケーション）,⑬食事・栄養管理支援,⑭認知症生活支援・認知症ケア支援,⑮その他都道府県が認めたもの"</formula1>
    </dataValidation>
    <dataValidation type="list" allowBlank="1" showInputMessage="1" showErrorMessage="1" sqref="E13:E14 E18:E19 E23:E24 E28:E29 E33:E34" xr:uid="{46B2B051-668F-4722-9A8A-93CB05818700}">
      <formula1>"パソコン,タブレット"</formula1>
    </dataValidation>
    <dataValidation type="list" allowBlank="1" showInputMessage="1" showErrorMessage="1" sqref="P2" xr:uid="{81E5CA81-3AE2-4C1A-9294-A100EE85602C}">
      <formula1>#REF!</formula1>
    </dataValidation>
  </dataValidations>
  <pageMargins left="0.70866141732283472" right="0.70866141732283472" top="0.74803149606299213" bottom="0.74803149606299213" header="0.31496062992125984" footer="0.31496062992125984"/>
  <pageSetup paperSize="8" scale="57"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F4A86AC-C85B-4708-944A-A97CCCCACB6A}">
          <x14:formula1>
            <xm:f>ここは触らない!$C$2:$C$41</xm:f>
          </x14:formula1>
          <xm:sqref>Q2:R2</xm:sqref>
        </x14:dataValidation>
        <x14:dataValidation type="list" allowBlank="1" showInputMessage="1" showErrorMessage="1" xr:uid="{9D7E400F-5BE5-49FB-BC22-D6CB00D84363}">
          <x14:formula1>
            <xm:f>ここは触らない!$C$2:$C$67</xm:f>
          </x14:formula1>
          <xm:sqref>S2:U2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98814-98D8-49BF-9BD4-4A96B56792FF}">
  <sheetPr codeName="Sheet17">
    <tabColor theme="8"/>
    <pageSetUpPr fitToPage="1"/>
  </sheetPr>
  <dimension ref="B1:X84"/>
  <sheetViews>
    <sheetView view="pageBreakPreview" topLeftCell="E1" zoomScaleNormal="80" zoomScaleSheetLayoutView="100" workbookViewId="0">
      <selection activeCell="N2" sqref="N2"/>
    </sheetView>
  </sheetViews>
  <sheetFormatPr defaultColWidth="8.75" defaultRowHeight="14"/>
  <cols>
    <col min="1" max="1" width="8.75" style="46"/>
    <col min="2" max="2" width="5.83203125" style="46" customWidth="1"/>
    <col min="3" max="4" width="15.83203125" style="46" customWidth="1"/>
    <col min="5" max="5" width="27.25" style="46" customWidth="1"/>
    <col min="6" max="6" width="8.58203125" style="46" customWidth="1"/>
    <col min="7" max="7" width="6.58203125" style="46" customWidth="1"/>
    <col min="8" max="8" width="3.08203125" style="46" customWidth="1"/>
    <col min="9" max="9" width="6.58203125" style="46" customWidth="1"/>
    <col min="10" max="10" width="17.33203125" style="46" customWidth="1"/>
    <col min="11" max="12" width="8.58203125" style="46" customWidth="1"/>
    <col min="13" max="14" width="17.08203125" style="46" customWidth="1"/>
    <col min="15" max="15" width="13.33203125" style="46" customWidth="1"/>
    <col min="16" max="17" width="17.08203125" style="46" customWidth="1"/>
    <col min="18" max="18" width="13.33203125" style="46" hidden="1" customWidth="1"/>
    <col min="19" max="19" width="16.58203125" style="46" customWidth="1"/>
    <col min="20" max="21" width="13.33203125" style="46" customWidth="1"/>
    <col min="22" max="22" width="4.75" style="46" customWidth="1"/>
    <col min="23" max="23" width="8.75" style="46"/>
    <col min="24" max="25" width="8.75" style="46" customWidth="1"/>
    <col min="26" max="16384" width="8.75" style="46"/>
  </cols>
  <sheetData>
    <row r="1" spans="3:24" ht="26.25" customHeight="1">
      <c r="C1" s="90" t="s">
        <v>231</v>
      </c>
      <c r="D1" s="90"/>
      <c r="E1" s="88"/>
      <c r="F1" s="507" t="s">
        <v>232</v>
      </c>
      <c r="G1" s="507"/>
      <c r="H1" s="507"/>
      <c r="I1" s="507"/>
      <c r="J1" s="507"/>
      <c r="P1" s="503" t="s">
        <v>233</v>
      </c>
      <c r="Q1" s="503"/>
      <c r="R1" s="237"/>
      <c r="S1" s="501"/>
      <c r="T1" s="501"/>
      <c r="U1" s="501"/>
    </row>
    <row r="2" spans="3:24" ht="26.25" customHeight="1">
      <c r="E2" s="47"/>
      <c r="F2" s="47"/>
      <c r="G2" s="47"/>
      <c r="H2" s="47"/>
      <c r="I2" s="47"/>
      <c r="P2" s="503" t="s">
        <v>85</v>
      </c>
      <c r="Q2" s="503"/>
      <c r="R2" s="237"/>
      <c r="S2" s="436"/>
      <c r="T2" s="434"/>
      <c r="U2" s="435"/>
    </row>
    <row r="3" spans="3:24" ht="26.25" customHeight="1">
      <c r="C3" s="46" t="s">
        <v>234</v>
      </c>
      <c r="E3" s="47"/>
      <c r="F3" s="47"/>
      <c r="G3" s="47"/>
      <c r="H3" s="47"/>
      <c r="I3" s="47"/>
      <c r="P3" s="503" t="s">
        <v>76</v>
      </c>
      <c r="Q3" s="503"/>
      <c r="R3" s="240"/>
      <c r="S3" s="502"/>
      <c r="T3" s="502"/>
      <c r="U3" s="502"/>
    </row>
    <row r="4" spans="3:24" ht="27" customHeight="1">
      <c r="C4" s="506" t="s">
        <v>198</v>
      </c>
      <c r="D4" s="506"/>
      <c r="E4" s="506"/>
      <c r="F4" s="506"/>
      <c r="G4" s="506"/>
      <c r="H4" s="506"/>
      <c r="I4" s="506"/>
      <c r="J4" s="506"/>
      <c r="K4" s="506"/>
      <c r="L4" s="506"/>
      <c r="M4" s="506"/>
      <c r="N4" s="506"/>
      <c r="O4" s="506"/>
      <c r="P4" s="506"/>
      <c r="Q4" s="506"/>
      <c r="R4" s="506"/>
      <c r="S4" s="506"/>
      <c r="T4" s="506"/>
      <c r="U4" s="506"/>
    </row>
    <row r="5" spans="3:24" ht="9" customHeight="1"/>
    <row r="6" spans="3:24" ht="18" customHeight="1">
      <c r="C6" s="46" t="s">
        <v>199</v>
      </c>
    </row>
    <row r="7" spans="3:24" ht="18.75" customHeight="1">
      <c r="C7" s="394" t="s">
        <v>200</v>
      </c>
      <c r="D7" s="395"/>
      <c r="E7" s="396"/>
      <c r="F7" s="405" t="s">
        <v>235</v>
      </c>
      <c r="G7" s="406"/>
      <c r="H7" s="406"/>
      <c r="I7" s="407"/>
      <c r="J7" s="48"/>
      <c r="K7" s="403"/>
      <c r="L7" s="404"/>
      <c r="M7" s="185"/>
      <c r="N7" s="185"/>
      <c r="O7" s="185"/>
      <c r="P7" s="508" t="s">
        <v>236</v>
      </c>
      <c r="Q7" s="504" t="s">
        <v>237</v>
      </c>
      <c r="S7" s="198"/>
      <c r="T7" s="51"/>
      <c r="U7" s="52"/>
    </row>
    <row r="8" spans="3:24" ht="18" customHeight="1">
      <c r="C8" s="397"/>
      <c r="D8" s="398"/>
      <c r="E8" s="399"/>
      <c r="F8" s="408"/>
      <c r="G8" s="409"/>
      <c r="H8" s="409"/>
      <c r="I8" s="410"/>
      <c r="J8" s="53" t="s">
        <v>238</v>
      </c>
      <c r="K8" s="390" t="s">
        <v>203</v>
      </c>
      <c r="L8" s="391"/>
      <c r="M8" s="186"/>
      <c r="N8" s="110" t="s">
        <v>204</v>
      </c>
      <c r="O8" s="54" t="s">
        <v>239</v>
      </c>
      <c r="P8" s="509"/>
      <c r="Q8" s="505"/>
      <c r="S8" s="54" t="s">
        <v>240</v>
      </c>
      <c r="T8" s="390" t="s">
        <v>206</v>
      </c>
      <c r="U8" s="391"/>
    </row>
    <row r="9" spans="3:24" ht="18" customHeight="1">
      <c r="C9" s="397"/>
      <c r="D9" s="398"/>
      <c r="E9" s="399"/>
      <c r="F9" s="408"/>
      <c r="G9" s="409"/>
      <c r="H9" s="409"/>
      <c r="I9" s="410"/>
      <c r="J9" s="53"/>
      <c r="K9" s="390" t="s">
        <v>241</v>
      </c>
      <c r="L9" s="391"/>
      <c r="M9" s="186"/>
      <c r="N9" s="110"/>
      <c r="O9" s="54"/>
      <c r="P9" s="509"/>
      <c r="Q9" s="505"/>
      <c r="S9" s="110"/>
      <c r="T9" s="455" t="s">
        <v>242</v>
      </c>
      <c r="U9" s="456"/>
    </row>
    <row r="10" spans="3:24">
      <c r="C10" s="400"/>
      <c r="D10" s="401"/>
      <c r="E10" s="402"/>
      <c r="F10" s="373"/>
      <c r="G10" s="374"/>
      <c r="H10" s="374"/>
      <c r="I10" s="375"/>
      <c r="J10" s="55" t="s">
        <v>210</v>
      </c>
      <c r="K10" s="392" t="s">
        <v>211</v>
      </c>
      <c r="L10" s="393"/>
      <c r="M10" s="56" t="s">
        <v>212</v>
      </c>
      <c r="N10" s="56" t="s">
        <v>213</v>
      </c>
      <c r="O10" s="56" t="s">
        <v>214</v>
      </c>
      <c r="P10" s="56"/>
      <c r="Q10" s="56" t="s">
        <v>243</v>
      </c>
      <c r="S10" s="56" t="s">
        <v>215</v>
      </c>
      <c r="T10" s="57"/>
      <c r="U10" s="58" t="s">
        <v>244</v>
      </c>
    </row>
    <row r="11" spans="3:24" ht="18.75" customHeight="1">
      <c r="C11" s="405" t="s">
        <v>245</v>
      </c>
      <c r="D11" s="514" t="s">
        <v>246</v>
      </c>
      <c r="E11" s="515"/>
      <c r="F11" s="254" t="s">
        <v>219</v>
      </c>
      <c r="G11" s="133" t="str">
        <f>IFERROR(IF(VLOOKUP(G12,E$49:I$84,2,FALSE)=0,"",VLOOKUP(G12,E$49:I$84,2,FALSE)),"")</f>
        <v/>
      </c>
      <c r="H11" s="255" t="s">
        <v>220</v>
      </c>
      <c r="I11" s="152" t="str">
        <f>IFERROR(IF(VLOOKUP(G12,E$49:I$84,4,FALSE)=0,"",VLOOKUP(G12,E$49:I$84,4,FALSE)),"")</f>
        <v/>
      </c>
      <c r="J11" s="510"/>
      <c r="K11" s="451"/>
      <c r="L11" s="452"/>
      <c r="M11" s="449">
        <f>K11*3/4</f>
        <v>0</v>
      </c>
      <c r="N11" s="512"/>
      <c r="O11" s="467"/>
      <c r="P11" s="479"/>
      <c r="Q11" s="457">
        <f>ROUNDDOWN(SUM(
  IF(ISNUMBER(O13),O13,0),
  IF(ISNUMBER(O15), O15, 0),
  IF(ISNUMBER(O20), O20, 0),
),-3)</f>
        <v>0</v>
      </c>
      <c r="R11" s="253"/>
      <c r="S11" s="477" t="str">
        <f>IF(D12="","",IF(LEFT(D12,2)="1～",1000000,IF(LEFT(D12,2)="11",1500000,IF(LEFT(D12,2)="21",2000000,2500000)))+IF(RIGHT(P11,1)="）",50000,0))</f>
        <v/>
      </c>
      <c r="T11" s="497">
        <f>MIN(Q11,S11)</f>
        <v>0</v>
      </c>
      <c r="U11" s="498"/>
    </row>
    <row r="12" spans="3:24" ht="60" customHeight="1">
      <c r="C12" s="408"/>
      <c r="D12" s="382"/>
      <c r="E12" s="383"/>
      <c r="F12" s="258" t="s">
        <v>223</v>
      </c>
      <c r="G12" s="448"/>
      <c r="H12" s="448"/>
      <c r="I12" s="380"/>
      <c r="J12" s="511"/>
      <c r="K12" s="453"/>
      <c r="L12" s="454"/>
      <c r="M12" s="450"/>
      <c r="N12" s="513"/>
      <c r="O12" s="468"/>
      <c r="P12" s="480"/>
      <c r="Q12" s="471"/>
      <c r="R12" s="253"/>
      <c r="S12" s="478"/>
      <c r="T12" s="499"/>
      <c r="U12" s="500"/>
      <c r="X12" s="66" t="s">
        <v>247</v>
      </c>
    </row>
    <row r="13" spans="3:24" ht="18.75" customHeight="1">
      <c r="C13" s="408"/>
      <c r="D13" s="256"/>
      <c r="E13" s="171" t="s">
        <v>248</v>
      </c>
      <c r="F13" s="493" t="s">
        <v>223</v>
      </c>
      <c r="G13" s="495"/>
      <c r="H13" s="495"/>
      <c r="I13" s="496"/>
      <c r="J13" s="472"/>
      <c r="K13" s="451"/>
      <c r="L13" s="452"/>
      <c r="M13" s="457" t="str">
        <f>IF(K13=0,"",K13*3/4)</f>
        <v/>
      </c>
      <c r="N13" s="457" t="str">
        <f>IF(E14="","",J13*100000)</f>
        <v/>
      </c>
      <c r="O13" s="469" t="str">
        <f>IF(E14="","",MIN(M13,N13))</f>
        <v/>
      </c>
      <c r="P13" s="480"/>
      <c r="Q13" s="471"/>
      <c r="R13" s="253"/>
      <c r="S13" s="478"/>
      <c r="T13" s="499"/>
      <c r="U13" s="500"/>
      <c r="X13" s="66"/>
    </row>
    <row r="14" spans="3:24" ht="78.75" customHeight="1">
      <c r="C14" s="408"/>
      <c r="D14" s="516" t="s">
        <v>249</v>
      </c>
      <c r="E14" s="257"/>
      <c r="F14" s="494"/>
      <c r="G14" s="382"/>
      <c r="H14" s="382"/>
      <c r="I14" s="383"/>
      <c r="J14" s="473"/>
      <c r="K14" s="459"/>
      <c r="L14" s="460"/>
      <c r="M14" s="458"/>
      <c r="N14" s="458"/>
      <c r="O14" s="470"/>
      <c r="P14" s="480"/>
      <c r="Q14" s="471"/>
      <c r="R14" s="253"/>
      <c r="S14" s="478"/>
      <c r="T14" s="499"/>
      <c r="U14" s="500"/>
      <c r="X14" s="66"/>
    </row>
    <row r="15" spans="3:24" ht="78.75" customHeight="1">
      <c r="C15" s="408"/>
      <c r="D15" s="516"/>
      <c r="E15" s="171"/>
      <c r="F15" s="259" t="s">
        <v>223</v>
      </c>
      <c r="G15" s="461"/>
      <c r="H15" s="461"/>
      <c r="I15" s="462"/>
      <c r="J15" s="157"/>
      <c r="K15" s="489"/>
      <c r="L15" s="490"/>
      <c r="M15" s="188" t="str">
        <f t="shared" ref="M15:M19" si="0">IF(K15=0,"",K15*3/4)</f>
        <v/>
      </c>
      <c r="N15" s="155" t="str">
        <f>IF(E15="","",J15*100000)</f>
        <v/>
      </c>
      <c r="O15" s="154" t="str">
        <f>IF(E15="","",MIN(M15,N15))</f>
        <v/>
      </c>
      <c r="P15" s="480"/>
      <c r="Q15" s="471"/>
      <c r="R15" s="253"/>
      <c r="S15" s="478"/>
      <c r="T15" s="499"/>
      <c r="U15" s="500"/>
      <c r="X15" s="66"/>
    </row>
    <row r="16" spans="3:24" ht="78.75" customHeight="1">
      <c r="C16" s="408"/>
      <c r="D16" s="516"/>
      <c r="E16" s="171"/>
      <c r="F16" s="259" t="s">
        <v>223</v>
      </c>
      <c r="G16" s="461"/>
      <c r="H16" s="461"/>
      <c r="I16" s="462"/>
      <c r="J16" s="157"/>
      <c r="K16" s="489"/>
      <c r="L16" s="490"/>
      <c r="M16" s="188" t="str">
        <f t="shared" si="0"/>
        <v/>
      </c>
      <c r="N16" s="155" t="str">
        <f t="shared" ref="N16:N19" si="1">IF(E16="","",J16*100000)</f>
        <v/>
      </c>
      <c r="O16" s="154" t="str">
        <f>IF(L16="","",IF(L16-H16&lt;0,L16-H16,0))</f>
        <v/>
      </c>
      <c r="P16" s="480"/>
      <c r="Q16" s="471"/>
      <c r="R16" s="253"/>
      <c r="S16" s="478"/>
      <c r="T16" s="499"/>
      <c r="U16" s="500"/>
      <c r="X16" s="66"/>
    </row>
    <row r="17" spans="3:24" ht="78.75" customHeight="1">
      <c r="C17" s="408"/>
      <c r="D17" s="516"/>
      <c r="E17" s="171"/>
      <c r="F17" s="259" t="s">
        <v>223</v>
      </c>
      <c r="G17" s="461"/>
      <c r="H17" s="461"/>
      <c r="I17" s="462"/>
      <c r="J17" s="157"/>
      <c r="K17" s="489"/>
      <c r="L17" s="490"/>
      <c r="M17" s="188" t="str">
        <f t="shared" si="0"/>
        <v/>
      </c>
      <c r="N17" s="155" t="str">
        <f t="shared" si="1"/>
        <v/>
      </c>
      <c r="O17" s="154" t="str">
        <f>IF(L17="","",IF(L17-H17&lt;0,L17-H17,0))</f>
        <v/>
      </c>
      <c r="P17" s="480"/>
      <c r="Q17" s="471"/>
      <c r="R17" s="253"/>
      <c r="S17" s="478"/>
      <c r="T17" s="499"/>
      <c r="U17" s="500"/>
      <c r="X17" s="66"/>
    </row>
    <row r="18" spans="3:24" ht="78.75" customHeight="1">
      <c r="C18" s="408"/>
      <c r="D18" s="516"/>
      <c r="E18" s="171"/>
      <c r="F18" s="259" t="s">
        <v>223</v>
      </c>
      <c r="G18" s="461"/>
      <c r="H18" s="461"/>
      <c r="I18" s="462"/>
      <c r="J18" s="157"/>
      <c r="K18" s="489"/>
      <c r="L18" s="490"/>
      <c r="M18" s="188" t="str">
        <f t="shared" si="0"/>
        <v/>
      </c>
      <c r="N18" s="155" t="str">
        <f t="shared" si="1"/>
        <v/>
      </c>
      <c r="O18" s="154" t="str">
        <f>IF(L18="","",IF(L18-H18&lt;0,L18-H18,0))</f>
        <v/>
      </c>
      <c r="P18" s="480"/>
      <c r="Q18" s="471"/>
      <c r="R18" s="253"/>
      <c r="S18" s="478"/>
      <c r="T18" s="499"/>
      <c r="U18" s="500"/>
      <c r="X18" s="66"/>
    </row>
    <row r="19" spans="3:24" ht="78.75" customHeight="1">
      <c r="C19" s="408"/>
      <c r="D19" s="517"/>
      <c r="E19" s="171"/>
      <c r="F19" s="259" t="s">
        <v>223</v>
      </c>
      <c r="G19" s="461"/>
      <c r="H19" s="461"/>
      <c r="I19" s="462"/>
      <c r="J19" s="157"/>
      <c r="K19" s="489"/>
      <c r="L19" s="490"/>
      <c r="M19" s="188" t="str">
        <f t="shared" si="0"/>
        <v/>
      </c>
      <c r="N19" s="155" t="str">
        <f t="shared" si="1"/>
        <v/>
      </c>
      <c r="O19" s="154" t="str">
        <f>IF(L19="","",IF(L19-H19&lt;0,L19-H19,0))</f>
        <v/>
      </c>
      <c r="P19" s="480"/>
      <c r="Q19" s="471"/>
      <c r="R19" s="253"/>
      <c r="S19" s="478"/>
      <c r="T19" s="499"/>
      <c r="U19" s="500"/>
      <c r="X19" s="66"/>
    </row>
    <row r="20" spans="3:24" ht="60" customHeight="1">
      <c r="C20" s="408"/>
      <c r="D20" s="484" t="s">
        <v>225</v>
      </c>
      <c r="E20" s="485"/>
      <c r="F20" s="486"/>
      <c r="G20" s="487"/>
      <c r="H20" s="487"/>
      <c r="I20" s="487"/>
      <c r="J20" s="488"/>
      <c r="K20" s="491">
        <f>K11-SUM(K13:L19)</f>
        <v>0</v>
      </c>
      <c r="L20" s="492"/>
      <c r="M20" s="189">
        <f>K20*3/4</f>
        <v>0</v>
      </c>
      <c r="N20" s="191"/>
      <c r="O20" s="190">
        <f>M20</f>
        <v>0</v>
      </c>
      <c r="P20" s="480"/>
      <c r="Q20" s="471"/>
      <c r="R20" s="253"/>
      <c r="S20" s="478"/>
      <c r="T20" s="499"/>
      <c r="U20" s="500"/>
      <c r="X20" s="66"/>
    </row>
    <row r="21" spans="3:24" ht="60" hidden="1" customHeight="1">
      <c r="C21" s="107"/>
      <c r="D21" s="153"/>
      <c r="E21" s="187"/>
      <c r="F21" s="113"/>
      <c r="G21" s="105"/>
      <c r="H21" s="105"/>
      <c r="I21" s="106"/>
      <c r="J21" s="64"/>
      <c r="K21" s="108"/>
      <c r="L21" s="109"/>
      <c r="M21" s="114"/>
      <c r="N21" s="114"/>
      <c r="O21" s="115"/>
      <c r="P21" s="114"/>
      <c r="Q21" s="114"/>
      <c r="S21" s="114"/>
      <c r="T21" s="80"/>
      <c r="U21" s="67"/>
      <c r="X21" s="66"/>
    </row>
    <row r="22" spans="3:24" ht="60" hidden="1" customHeight="1">
      <c r="C22" s="107"/>
      <c r="D22" s="153"/>
      <c r="E22" s="69"/>
      <c r="F22" s="113"/>
      <c r="G22" s="105"/>
      <c r="H22" s="105"/>
      <c r="I22" s="106"/>
      <c r="J22" s="64"/>
      <c r="K22" s="108"/>
      <c r="L22" s="109"/>
      <c r="M22" s="114"/>
      <c r="N22" s="114"/>
      <c r="O22" s="115"/>
      <c r="P22" s="114"/>
      <c r="Q22" s="114"/>
      <c r="S22" s="114"/>
      <c r="T22" s="80"/>
      <c r="U22" s="67"/>
      <c r="X22" s="66"/>
    </row>
    <row r="23" spans="3:24" ht="60" hidden="1" customHeight="1">
      <c r="C23" s="107"/>
      <c r="D23" s="153"/>
      <c r="E23" s="69"/>
      <c r="F23" s="113"/>
      <c r="G23" s="105"/>
      <c r="H23" s="105"/>
      <c r="I23" s="106"/>
      <c r="J23" s="64"/>
      <c r="K23" s="108"/>
      <c r="L23" s="109"/>
      <c r="M23" s="114"/>
      <c r="N23" s="114"/>
      <c r="O23" s="115"/>
      <c r="P23" s="114"/>
      <c r="Q23" s="114"/>
      <c r="S23" s="114"/>
      <c r="T23" s="80"/>
      <c r="U23" s="67"/>
      <c r="X23" s="66"/>
    </row>
    <row r="24" spans="3:24" ht="60" hidden="1" customHeight="1">
      <c r="C24" s="107"/>
      <c r="D24" s="153"/>
      <c r="E24" s="69"/>
      <c r="F24" s="113"/>
      <c r="G24" s="105"/>
      <c r="H24" s="105"/>
      <c r="I24" s="106"/>
      <c r="J24" s="64"/>
      <c r="K24" s="108"/>
      <c r="L24" s="109"/>
      <c r="M24" s="114"/>
      <c r="N24" s="114"/>
      <c r="O24" s="115"/>
      <c r="P24" s="114"/>
      <c r="Q24" s="114"/>
      <c r="S24" s="114"/>
      <c r="T24" s="80"/>
      <c r="U24" s="67"/>
      <c r="X24" s="66"/>
    </row>
    <row r="25" spans="3:24" ht="60" hidden="1" customHeight="1">
      <c r="C25" s="107"/>
      <c r="D25" s="153"/>
      <c r="E25" s="69"/>
      <c r="F25" s="113"/>
      <c r="G25" s="105"/>
      <c r="H25" s="105"/>
      <c r="I25" s="106"/>
      <c r="J25" s="64"/>
      <c r="K25" s="108"/>
      <c r="L25" s="109"/>
      <c r="M25" s="114"/>
      <c r="N25" s="114"/>
      <c r="O25" s="115"/>
      <c r="P25" s="114"/>
      <c r="Q25" s="114"/>
      <c r="S25" s="114"/>
      <c r="T25" s="80"/>
      <c r="U25" s="67"/>
      <c r="X25" s="66"/>
    </row>
    <row r="26" spans="3:24" ht="60" hidden="1" customHeight="1">
      <c r="C26" s="107"/>
      <c r="D26" s="153"/>
      <c r="E26" s="69"/>
      <c r="F26" s="113"/>
      <c r="G26" s="105"/>
      <c r="H26" s="105"/>
      <c r="I26" s="106"/>
      <c r="J26" s="64"/>
      <c r="K26" s="108"/>
      <c r="L26" s="109"/>
      <c r="M26" s="114"/>
      <c r="N26" s="114"/>
      <c r="O26" s="115"/>
      <c r="P26" s="114"/>
      <c r="Q26" s="114"/>
      <c r="S26" s="114"/>
      <c r="T26" s="80"/>
      <c r="U26" s="67"/>
      <c r="X26" s="66"/>
    </row>
    <row r="27" spans="3:24" ht="60" hidden="1" customHeight="1">
      <c r="C27" s="107"/>
      <c r="D27" s="153"/>
      <c r="E27" s="69"/>
      <c r="F27" s="113"/>
      <c r="G27" s="105"/>
      <c r="H27" s="105"/>
      <c r="I27" s="106"/>
      <c r="J27" s="64"/>
      <c r="K27" s="108"/>
      <c r="L27" s="109"/>
      <c r="M27" s="114"/>
      <c r="N27" s="114"/>
      <c r="O27" s="115"/>
      <c r="P27" s="114"/>
      <c r="Q27" s="114"/>
      <c r="S27" s="114"/>
      <c r="T27" s="80"/>
      <c r="U27" s="67"/>
      <c r="X27" s="66"/>
    </row>
    <row r="28" spans="3:24" ht="60" hidden="1" customHeight="1">
      <c r="C28" s="107"/>
      <c r="D28" s="153"/>
      <c r="E28" s="69"/>
      <c r="F28" s="113"/>
      <c r="G28" s="105"/>
      <c r="H28" s="105"/>
      <c r="I28" s="106"/>
      <c r="J28" s="64"/>
      <c r="K28" s="108"/>
      <c r="L28" s="109"/>
      <c r="M28" s="114"/>
      <c r="N28" s="114"/>
      <c r="O28" s="115"/>
      <c r="P28" s="114"/>
      <c r="Q28" s="114"/>
      <c r="S28" s="114"/>
      <c r="T28" s="80"/>
      <c r="U28" s="67"/>
      <c r="X28" s="66"/>
    </row>
    <row r="29" spans="3:24" ht="60" hidden="1" customHeight="1">
      <c r="C29" s="107"/>
      <c r="D29" s="153"/>
      <c r="E29" s="69"/>
      <c r="F29" s="113"/>
      <c r="G29" s="105"/>
      <c r="H29" s="105"/>
      <c r="I29" s="106"/>
      <c r="J29" s="64"/>
      <c r="K29" s="108"/>
      <c r="L29" s="109"/>
      <c r="M29" s="114"/>
      <c r="N29" s="114"/>
      <c r="O29" s="115"/>
      <c r="P29" s="114"/>
      <c r="Q29" s="114"/>
      <c r="S29" s="114"/>
      <c r="T29" s="80"/>
      <c r="U29" s="67"/>
      <c r="X29" s="66"/>
    </row>
    <row r="30" spans="3:24" ht="60" hidden="1" customHeight="1">
      <c r="C30" s="107"/>
      <c r="D30" s="153"/>
      <c r="E30" s="69"/>
      <c r="F30" s="113"/>
      <c r="G30" s="105"/>
      <c r="H30" s="105"/>
      <c r="I30" s="106"/>
      <c r="J30" s="64"/>
      <c r="K30" s="108"/>
      <c r="L30" s="109"/>
      <c r="M30" s="114"/>
      <c r="N30" s="114"/>
      <c r="O30" s="115"/>
      <c r="P30" s="114"/>
      <c r="Q30" s="114"/>
      <c r="S30" s="114"/>
      <c r="T30" s="80"/>
      <c r="U30" s="67"/>
      <c r="X30" s="66"/>
    </row>
    <row r="31" spans="3:24" ht="60" hidden="1" customHeight="1">
      <c r="C31" s="107"/>
      <c r="D31" s="153"/>
      <c r="E31" s="69"/>
      <c r="F31" s="113"/>
      <c r="G31" s="105"/>
      <c r="H31" s="105"/>
      <c r="I31" s="106"/>
      <c r="J31" s="64"/>
      <c r="K31" s="108"/>
      <c r="L31" s="109"/>
      <c r="M31" s="114"/>
      <c r="N31" s="114"/>
      <c r="O31" s="115"/>
      <c r="P31" s="114"/>
      <c r="Q31" s="114"/>
      <c r="S31" s="114"/>
      <c r="T31" s="80"/>
      <c r="U31" s="67"/>
      <c r="X31" s="66"/>
    </row>
    <row r="32" spans="3:24" ht="60" hidden="1" customHeight="1">
      <c r="C32" s="107"/>
      <c r="D32" s="153"/>
      <c r="E32" s="69"/>
      <c r="F32" s="113"/>
      <c r="G32" s="105"/>
      <c r="H32" s="105"/>
      <c r="I32" s="106"/>
      <c r="J32" s="64"/>
      <c r="K32" s="108"/>
      <c r="L32" s="109"/>
      <c r="M32" s="114"/>
      <c r="N32" s="114"/>
      <c r="O32" s="115"/>
      <c r="P32" s="114"/>
      <c r="Q32" s="114"/>
      <c r="S32" s="114"/>
      <c r="T32" s="80"/>
      <c r="U32" s="67"/>
      <c r="X32" s="66"/>
    </row>
    <row r="33" spans="2:24" ht="60" hidden="1" customHeight="1">
      <c r="C33" s="107"/>
      <c r="D33" s="153"/>
      <c r="E33" s="69"/>
      <c r="F33" s="113"/>
      <c r="G33" s="105"/>
      <c r="H33" s="105"/>
      <c r="I33" s="106"/>
      <c r="J33" s="64"/>
      <c r="K33" s="108"/>
      <c r="L33" s="109"/>
      <c r="M33" s="114"/>
      <c r="N33" s="114"/>
      <c r="O33" s="115"/>
      <c r="P33" s="114"/>
      <c r="Q33" s="114"/>
      <c r="S33" s="114"/>
      <c r="T33" s="80"/>
      <c r="U33" s="67"/>
      <c r="X33" s="66"/>
    </row>
    <row r="34" spans="2:24" ht="60" hidden="1" customHeight="1">
      <c r="C34" s="107"/>
      <c r="D34" s="153"/>
      <c r="E34" s="69"/>
      <c r="F34" s="113"/>
      <c r="G34" s="105"/>
      <c r="H34" s="105"/>
      <c r="I34" s="106"/>
      <c r="J34" s="64"/>
      <c r="K34" s="108"/>
      <c r="L34" s="109"/>
      <c r="M34" s="114"/>
      <c r="N34" s="114"/>
      <c r="O34" s="115"/>
      <c r="P34" s="114"/>
      <c r="Q34" s="114"/>
      <c r="S34" s="114"/>
      <c r="T34" s="80"/>
      <c r="U34" s="67"/>
      <c r="X34" s="66"/>
    </row>
    <row r="35" spans="2:24" ht="60" hidden="1" customHeight="1">
      <c r="C35" s="107"/>
      <c r="D35" s="153"/>
      <c r="E35" s="69"/>
      <c r="F35" s="113"/>
      <c r="G35" s="105"/>
      <c r="H35" s="105"/>
      <c r="I35" s="106"/>
      <c r="J35" s="64"/>
      <c r="K35" s="108"/>
      <c r="L35" s="109"/>
      <c r="M35" s="114"/>
      <c r="N35" s="114"/>
      <c r="O35" s="115"/>
      <c r="P35" s="114"/>
      <c r="Q35" s="114"/>
      <c r="S35" s="114"/>
      <c r="T35" s="80"/>
      <c r="U35" s="67"/>
      <c r="X35" s="66"/>
    </row>
    <row r="36" spans="2:24" ht="60" hidden="1" customHeight="1">
      <c r="C36" s="107"/>
      <c r="D36" s="153"/>
      <c r="E36" s="69"/>
      <c r="F36" s="113"/>
      <c r="G36" s="105"/>
      <c r="H36" s="105"/>
      <c r="I36" s="106"/>
      <c r="J36" s="64"/>
      <c r="K36" s="108"/>
      <c r="L36" s="109"/>
      <c r="M36" s="114"/>
      <c r="N36" s="114"/>
      <c r="O36" s="115"/>
      <c r="P36" s="114"/>
      <c r="Q36" s="114"/>
      <c r="S36" s="114"/>
      <c r="T36" s="80"/>
      <c r="U36" s="67"/>
      <c r="X36" s="66"/>
    </row>
    <row r="37" spans="2:24" ht="60" hidden="1" customHeight="1">
      <c r="C37" s="107"/>
      <c r="D37" s="153"/>
      <c r="E37" s="69"/>
      <c r="F37" s="113"/>
      <c r="G37" s="105"/>
      <c r="H37" s="105"/>
      <c r="I37" s="106"/>
      <c r="J37" s="64"/>
      <c r="K37" s="108"/>
      <c r="L37" s="109"/>
      <c r="M37" s="114"/>
      <c r="N37" s="114"/>
      <c r="O37" s="115"/>
      <c r="P37" s="114"/>
      <c r="Q37" s="114"/>
      <c r="S37" s="114"/>
      <c r="T37" s="80"/>
      <c r="U37" s="67"/>
      <c r="X37" s="66"/>
    </row>
    <row r="38" spans="2:24" ht="60" hidden="1" customHeight="1">
      <c r="C38" s="107"/>
      <c r="D38" s="153"/>
      <c r="E38" s="69"/>
      <c r="F38" s="113"/>
      <c r="G38" s="105"/>
      <c r="H38" s="105"/>
      <c r="I38" s="106"/>
      <c r="J38" s="64"/>
      <c r="K38" s="108"/>
      <c r="L38" s="109"/>
      <c r="M38" s="114"/>
      <c r="N38" s="114"/>
      <c r="O38" s="115"/>
      <c r="P38" s="114"/>
      <c r="Q38" s="114"/>
      <c r="S38" s="114"/>
      <c r="T38" s="80"/>
      <c r="U38" s="67"/>
      <c r="X38" s="66"/>
    </row>
    <row r="39" spans="2:24" ht="60" hidden="1" customHeight="1">
      <c r="C39" s="107"/>
      <c r="D39" s="153"/>
      <c r="E39" s="69"/>
      <c r="F39" s="113"/>
      <c r="G39" s="105"/>
      <c r="H39" s="105"/>
      <c r="I39" s="106"/>
      <c r="J39" s="64"/>
      <c r="K39" s="108"/>
      <c r="L39" s="109"/>
      <c r="M39" s="114"/>
      <c r="N39" s="114"/>
      <c r="O39" s="115"/>
      <c r="P39" s="114"/>
      <c r="Q39" s="114"/>
      <c r="S39" s="114"/>
      <c r="T39" s="80"/>
      <c r="U39" s="67"/>
      <c r="X39" s="66"/>
    </row>
    <row r="40" spans="2:24" ht="60" hidden="1" customHeight="1">
      <c r="C40" s="107"/>
      <c r="D40" s="153"/>
      <c r="E40" s="69"/>
      <c r="F40" s="113"/>
      <c r="G40" s="105"/>
      <c r="H40" s="105"/>
      <c r="I40" s="106"/>
      <c r="J40" s="64"/>
      <c r="K40" s="108"/>
      <c r="L40" s="109"/>
      <c r="M40" s="114"/>
      <c r="N40" s="114"/>
      <c r="O40" s="115"/>
      <c r="P40" s="114"/>
      <c r="Q40" s="114"/>
      <c r="S40" s="114"/>
      <c r="T40" s="80"/>
      <c r="U40" s="67"/>
      <c r="X40" s="66"/>
    </row>
    <row r="41" spans="2:24" ht="18" customHeight="1">
      <c r="C41" s="68"/>
      <c r="D41" s="158"/>
      <c r="E41" s="69"/>
      <c r="F41" s="474"/>
      <c r="G41" s="475"/>
      <c r="H41" s="475"/>
      <c r="I41" s="475"/>
      <c r="J41" s="475"/>
      <c r="K41" s="475"/>
      <c r="L41" s="475"/>
      <c r="M41" s="475"/>
      <c r="N41" s="475"/>
      <c r="O41" s="475"/>
      <c r="P41" s="475"/>
      <c r="Q41" s="475"/>
      <c r="R41" s="475"/>
      <c r="S41" s="476"/>
      <c r="T41" s="371" t="s">
        <v>222</v>
      </c>
      <c r="U41" s="372"/>
      <c r="X41" s="66" t="s">
        <v>250</v>
      </c>
    </row>
    <row r="42" spans="2:24" ht="36.75" customHeight="1">
      <c r="C42" s="373" t="s">
        <v>228</v>
      </c>
      <c r="D42" s="374"/>
      <c r="E42" s="375"/>
      <c r="F42" s="387"/>
      <c r="G42" s="388"/>
      <c r="H42" s="388"/>
      <c r="I42" s="388"/>
      <c r="J42" s="388"/>
      <c r="K42" s="388"/>
      <c r="L42" s="388"/>
      <c r="M42" s="388"/>
      <c r="N42" s="388"/>
      <c r="O42" s="388"/>
      <c r="P42" s="388"/>
      <c r="Q42" s="388"/>
      <c r="R42" s="388"/>
      <c r="S42" s="389"/>
      <c r="T42" s="376">
        <f>T11</f>
        <v>0</v>
      </c>
      <c r="U42" s="377"/>
    </row>
    <row r="43" spans="2:24" ht="24.75" customHeight="1">
      <c r="C43" s="370"/>
      <c r="D43" s="370"/>
      <c r="E43" s="370"/>
      <c r="F43" s="370"/>
      <c r="G43" s="370"/>
      <c r="H43" s="370"/>
      <c r="I43" s="370"/>
      <c r="J43" s="370"/>
      <c r="K43" s="370"/>
      <c r="L43" s="370"/>
      <c r="M43" s="370"/>
      <c r="N43" s="370"/>
      <c r="O43" s="370"/>
      <c r="P43" s="370"/>
      <c r="Q43" s="370"/>
      <c r="R43" s="370"/>
      <c r="S43" s="370"/>
      <c r="T43" s="370"/>
      <c r="U43" s="370"/>
    </row>
    <row r="44" spans="2:24">
      <c r="C44" s="46" t="s">
        <v>251</v>
      </c>
    </row>
    <row r="45" spans="2:24" ht="14.5" thickBot="1"/>
    <row r="46" spans="2:24" ht="14.5" thickBot="1">
      <c r="B46" s="117" t="s">
        <v>252</v>
      </c>
      <c r="C46" s="46" t="s">
        <v>253</v>
      </c>
    </row>
    <row r="47" spans="2:24">
      <c r="C47" s="46" t="s">
        <v>254</v>
      </c>
      <c r="L47" s="46" t="s">
        <v>229</v>
      </c>
    </row>
    <row r="48" spans="2:24">
      <c r="C48" s="95" t="s">
        <v>255</v>
      </c>
      <c r="D48" s="95"/>
      <c r="E48" s="95" t="s">
        <v>256</v>
      </c>
      <c r="F48" s="481" t="s">
        <v>257</v>
      </c>
      <c r="G48" s="482"/>
      <c r="H48" s="482"/>
      <c r="I48" s="483"/>
    </row>
    <row r="49" spans="2:9" ht="28.5" customHeight="1">
      <c r="B49" s="46">
        <v>1</v>
      </c>
      <c r="C49" s="118" t="s">
        <v>258</v>
      </c>
      <c r="D49" s="118"/>
      <c r="E49" s="118" t="s">
        <v>259</v>
      </c>
      <c r="F49" s="124" t="s">
        <v>260</v>
      </c>
      <c r="G49" s="122" t="s">
        <v>220</v>
      </c>
      <c r="H49" s="465" t="s">
        <v>261</v>
      </c>
      <c r="I49" s="466"/>
    </row>
    <row r="50" spans="2:9" ht="14.25" customHeight="1">
      <c r="B50" s="46">
        <v>2</v>
      </c>
      <c r="C50" s="119" t="s">
        <v>262</v>
      </c>
      <c r="D50" s="119"/>
      <c r="E50" s="98" t="s">
        <v>262</v>
      </c>
      <c r="F50" s="123"/>
      <c r="G50" s="121" t="s">
        <v>220</v>
      </c>
      <c r="H50" s="463"/>
      <c r="I50" s="464"/>
    </row>
    <row r="51" spans="2:9" ht="14.25" customHeight="1">
      <c r="B51" s="46">
        <v>3</v>
      </c>
      <c r="C51" s="119" t="s">
        <v>263</v>
      </c>
      <c r="D51" s="119"/>
      <c r="E51" s="119" t="s">
        <v>264</v>
      </c>
      <c r="F51" s="123"/>
      <c r="G51" s="121" t="s">
        <v>220</v>
      </c>
      <c r="H51" s="463"/>
      <c r="I51" s="464"/>
    </row>
    <row r="52" spans="2:9" ht="27" customHeight="1">
      <c r="B52" s="46">
        <v>4</v>
      </c>
      <c r="C52" s="119" t="s">
        <v>265</v>
      </c>
      <c r="D52" s="119"/>
      <c r="E52" s="119" t="s">
        <v>266</v>
      </c>
      <c r="F52" s="123"/>
      <c r="G52" s="121" t="s">
        <v>220</v>
      </c>
      <c r="H52" s="463"/>
      <c r="I52" s="464"/>
    </row>
    <row r="53" spans="2:9" ht="28.5" customHeight="1">
      <c r="B53" s="46">
        <v>5</v>
      </c>
      <c r="C53" s="119" t="s">
        <v>267</v>
      </c>
      <c r="D53" s="119"/>
      <c r="E53" s="98" t="s">
        <v>268</v>
      </c>
      <c r="F53" s="123"/>
      <c r="G53" s="121" t="s">
        <v>220</v>
      </c>
      <c r="H53" s="463"/>
      <c r="I53" s="464"/>
    </row>
    <row r="54" spans="2:9" ht="28.5" customHeight="1">
      <c r="B54" s="46">
        <v>6</v>
      </c>
      <c r="C54" s="98" t="s">
        <v>269</v>
      </c>
      <c r="D54" s="98"/>
      <c r="E54" s="98" t="s">
        <v>270</v>
      </c>
      <c r="F54" s="123"/>
      <c r="G54" s="121" t="s">
        <v>220</v>
      </c>
      <c r="H54" s="463"/>
      <c r="I54" s="464"/>
    </row>
    <row r="55" spans="2:9" ht="28.5" customHeight="1">
      <c r="B55" s="46">
        <v>7</v>
      </c>
      <c r="C55" s="98" t="s">
        <v>271</v>
      </c>
      <c r="D55" s="98"/>
      <c r="E55" s="98" t="s">
        <v>272</v>
      </c>
      <c r="F55" s="123"/>
      <c r="G55" s="121" t="s">
        <v>220</v>
      </c>
      <c r="H55" s="463"/>
      <c r="I55" s="464"/>
    </row>
    <row r="56" spans="2:9" ht="28.5" customHeight="1">
      <c r="B56" s="46">
        <v>8</v>
      </c>
      <c r="C56" s="98" t="s">
        <v>271</v>
      </c>
      <c r="D56" s="98"/>
      <c r="E56" s="98" t="s">
        <v>273</v>
      </c>
      <c r="F56" s="123"/>
      <c r="G56" s="121" t="s">
        <v>220</v>
      </c>
      <c r="H56" s="463"/>
      <c r="I56" s="464"/>
    </row>
    <row r="57" spans="2:9" ht="28.5" customHeight="1">
      <c r="B57" s="46">
        <v>9</v>
      </c>
      <c r="C57" s="118" t="s">
        <v>274</v>
      </c>
      <c r="D57" s="118"/>
      <c r="E57" s="118" t="s">
        <v>275</v>
      </c>
      <c r="F57" s="124" t="s">
        <v>276</v>
      </c>
      <c r="G57" s="122" t="s">
        <v>220</v>
      </c>
      <c r="H57" s="465" t="s">
        <v>261</v>
      </c>
      <c r="I57" s="466"/>
    </row>
    <row r="58" spans="2:9" ht="42.75" customHeight="1">
      <c r="B58" s="46">
        <v>10</v>
      </c>
      <c r="C58" s="98" t="s">
        <v>277</v>
      </c>
      <c r="D58" s="98"/>
      <c r="E58" s="98" t="s">
        <v>278</v>
      </c>
      <c r="F58" s="123"/>
      <c r="G58" s="121" t="s">
        <v>220</v>
      </c>
      <c r="H58" s="463"/>
      <c r="I58" s="464"/>
    </row>
    <row r="59" spans="2:9" ht="42.75" customHeight="1">
      <c r="B59" s="46">
        <v>11</v>
      </c>
      <c r="C59" s="98" t="s">
        <v>277</v>
      </c>
      <c r="D59" s="98"/>
      <c r="E59" s="98" t="s">
        <v>279</v>
      </c>
      <c r="F59" s="123"/>
      <c r="G59" s="121" t="s">
        <v>220</v>
      </c>
      <c r="H59" s="463"/>
      <c r="I59" s="464"/>
    </row>
    <row r="60" spans="2:9" ht="28.5" customHeight="1">
      <c r="B60" s="46">
        <v>12</v>
      </c>
      <c r="C60" s="98" t="s">
        <v>280</v>
      </c>
      <c r="D60" s="98"/>
      <c r="E60" s="98" t="s">
        <v>281</v>
      </c>
      <c r="F60" s="123"/>
      <c r="G60" s="121" t="s">
        <v>220</v>
      </c>
      <c r="H60" s="463"/>
      <c r="I60" s="464"/>
    </row>
    <row r="61" spans="2:9" ht="28.5" customHeight="1">
      <c r="B61" s="46">
        <v>13</v>
      </c>
      <c r="C61" s="98" t="s">
        <v>280</v>
      </c>
      <c r="D61" s="98"/>
      <c r="E61" s="98" t="s">
        <v>282</v>
      </c>
      <c r="F61" s="123"/>
      <c r="G61" s="121" t="s">
        <v>220</v>
      </c>
      <c r="H61" s="463"/>
      <c r="I61" s="464"/>
    </row>
    <row r="62" spans="2:9" ht="42.75" customHeight="1">
      <c r="B62" s="46">
        <v>14</v>
      </c>
      <c r="C62" s="98" t="s">
        <v>283</v>
      </c>
      <c r="D62" s="98"/>
      <c r="E62" s="98" t="s">
        <v>284</v>
      </c>
      <c r="F62" s="123"/>
      <c r="G62" s="121" t="s">
        <v>220</v>
      </c>
      <c r="H62" s="463"/>
      <c r="I62" s="464"/>
    </row>
    <row r="63" spans="2:9" ht="28.5" customHeight="1">
      <c r="B63" s="46">
        <v>15</v>
      </c>
      <c r="C63" s="98" t="s">
        <v>285</v>
      </c>
      <c r="D63" s="98"/>
      <c r="E63" s="98" t="s">
        <v>286</v>
      </c>
      <c r="F63" s="123"/>
      <c r="G63" s="121" t="s">
        <v>220</v>
      </c>
      <c r="H63" s="463"/>
      <c r="I63" s="464"/>
    </row>
    <row r="64" spans="2:9" ht="28.5" customHeight="1">
      <c r="B64" s="46">
        <v>16</v>
      </c>
      <c r="C64" s="98" t="s">
        <v>285</v>
      </c>
      <c r="D64" s="98"/>
      <c r="E64" s="98" t="s">
        <v>287</v>
      </c>
      <c r="F64" s="123"/>
      <c r="G64" s="121" t="s">
        <v>220</v>
      </c>
      <c r="H64" s="463"/>
      <c r="I64" s="464"/>
    </row>
    <row r="65" spans="2:9" ht="14.25" customHeight="1">
      <c r="B65" s="46">
        <v>17</v>
      </c>
      <c r="C65" s="98" t="s">
        <v>288</v>
      </c>
      <c r="D65" s="98"/>
      <c r="E65" s="98" t="s">
        <v>289</v>
      </c>
      <c r="F65" s="123"/>
      <c r="G65" s="121" t="s">
        <v>220</v>
      </c>
      <c r="H65" s="463"/>
      <c r="I65" s="464"/>
    </row>
    <row r="66" spans="2:9" ht="42">
      <c r="B66" s="46">
        <v>18</v>
      </c>
      <c r="C66" s="98" t="s">
        <v>290</v>
      </c>
      <c r="D66" s="98"/>
      <c r="E66" s="98" t="s">
        <v>291</v>
      </c>
      <c r="F66" s="123"/>
      <c r="G66" s="121" t="s">
        <v>220</v>
      </c>
      <c r="H66" s="463"/>
      <c r="I66" s="464"/>
    </row>
    <row r="67" spans="2:9" ht="28">
      <c r="B67" s="46">
        <v>19</v>
      </c>
      <c r="C67" s="98" t="s">
        <v>292</v>
      </c>
      <c r="D67" s="98"/>
      <c r="E67" s="98" t="s">
        <v>293</v>
      </c>
      <c r="F67" s="123"/>
      <c r="G67" s="121" t="s">
        <v>220</v>
      </c>
      <c r="H67" s="463"/>
      <c r="I67" s="464"/>
    </row>
    <row r="68" spans="2:9" ht="42">
      <c r="B68" s="46">
        <v>20</v>
      </c>
      <c r="C68" s="98" t="s">
        <v>294</v>
      </c>
      <c r="D68" s="98"/>
      <c r="E68" s="98" t="s">
        <v>295</v>
      </c>
      <c r="F68" s="123"/>
      <c r="G68" s="121" t="s">
        <v>220</v>
      </c>
      <c r="H68" s="463"/>
      <c r="I68" s="464"/>
    </row>
    <row r="69" spans="2:9" ht="28">
      <c r="B69" s="46">
        <v>21</v>
      </c>
      <c r="C69" s="98" t="s">
        <v>296</v>
      </c>
      <c r="D69" s="98"/>
      <c r="E69" s="98" t="s">
        <v>297</v>
      </c>
      <c r="F69" s="123"/>
      <c r="G69" s="121" t="s">
        <v>220</v>
      </c>
      <c r="H69" s="463"/>
      <c r="I69" s="464"/>
    </row>
    <row r="70" spans="2:9" ht="28">
      <c r="B70" s="46">
        <v>22</v>
      </c>
      <c r="C70" s="98" t="s">
        <v>298</v>
      </c>
      <c r="D70" s="98"/>
      <c r="E70" s="98" t="s">
        <v>299</v>
      </c>
      <c r="F70" s="123"/>
      <c r="G70" s="121" t="s">
        <v>220</v>
      </c>
      <c r="H70" s="463"/>
      <c r="I70" s="464"/>
    </row>
    <row r="71" spans="2:9" ht="28">
      <c r="B71" s="46">
        <v>23</v>
      </c>
      <c r="C71" s="98" t="s">
        <v>300</v>
      </c>
      <c r="D71" s="98"/>
      <c r="E71" s="119" t="s">
        <v>301</v>
      </c>
      <c r="F71" s="123"/>
      <c r="G71" s="121" t="s">
        <v>220</v>
      </c>
      <c r="H71" s="463"/>
      <c r="I71" s="464"/>
    </row>
    <row r="72" spans="2:9" ht="42">
      <c r="B72" s="46">
        <v>24</v>
      </c>
      <c r="C72" s="98" t="s">
        <v>302</v>
      </c>
      <c r="D72" s="98"/>
      <c r="E72" s="98" t="s">
        <v>303</v>
      </c>
      <c r="F72" s="123"/>
      <c r="G72" s="121" t="s">
        <v>220</v>
      </c>
      <c r="H72" s="463"/>
      <c r="I72" s="464"/>
    </row>
    <row r="73" spans="2:9" ht="28">
      <c r="B73" s="46">
        <v>25</v>
      </c>
      <c r="C73" s="118" t="s">
        <v>304</v>
      </c>
      <c r="D73" s="118"/>
      <c r="E73" s="118" t="s">
        <v>262</v>
      </c>
      <c r="F73" s="124" t="s">
        <v>305</v>
      </c>
      <c r="G73" s="122" t="s">
        <v>220</v>
      </c>
      <c r="H73" s="465" t="s">
        <v>261</v>
      </c>
      <c r="I73" s="466"/>
    </row>
    <row r="74" spans="2:9" ht="42">
      <c r="B74" s="46">
        <v>26</v>
      </c>
      <c r="C74" s="98" t="s">
        <v>306</v>
      </c>
      <c r="D74" s="98"/>
      <c r="E74" s="98" t="s">
        <v>307</v>
      </c>
      <c r="F74" s="123"/>
      <c r="G74" s="121" t="s">
        <v>220</v>
      </c>
      <c r="H74" s="463"/>
      <c r="I74" s="464"/>
    </row>
    <row r="75" spans="2:9" ht="28">
      <c r="B75" s="46">
        <v>27</v>
      </c>
      <c r="C75" s="118" t="s">
        <v>308</v>
      </c>
      <c r="D75" s="118"/>
      <c r="E75" s="118" t="s">
        <v>309</v>
      </c>
      <c r="F75" s="124" t="s">
        <v>310</v>
      </c>
      <c r="G75" s="122" t="s">
        <v>220</v>
      </c>
      <c r="H75" s="465" t="s">
        <v>261</v>
      </c>
      <c r="I75" s="466"/>
    </row>
    <row r="76" spans="2:9" ht="28">
      <c r="B76" s="46">
        <v>28</v>
      </c>
      <c r="C76" s="98" t="s">
        <v>311</v>
      </c>
      <c r="D76" s="98"/>
      <c r="E76" s="98" t="s">
        <v>312</v>
      </c>
      <c r="F76" s="123"/>
      <c r="G76" s="121" t="s">
        <v>220</v>
      </c>
      <c r="H76" s="463"/>
      <c r="I76" s="464"/>
    </row>
    <row r="77" spans="2:9" ht="28">
      <c r="B77" s="46">
        <v>29</v>
      </c>
      <c r="C77" s="98" t="s">
        <v>313</v>
      </c>
      <c r="D77" s="98"/>
      <c r="E77" s="98" t="s">
        <v>314</v>
      </c>
      <c r="F77" s="123"/>
      <c r="G77" s="121" t="s">
        <v>220</v>
      </c>
      <c r="H77" s="463"/>
      <c r="I77" s="464"/>
    </row>
    <row r="78" spans="2:9" ht="42">
      <c r="B78" s="46">
        <v>30</v>
      </c>
      <c r="C78" s="98" t="s">
        <v>315</v>
      </c>
      <c r="D78" s="98"/>
      <c r="E78" s="98" t="s">
        <v>316</v>
      </c>
      <c r="F78" s="123"/>
      <c r="G78" s="121" t="s">
        <v>220</v>
      </c>
      <c r="H78" s="463"/>
      <c r="I78" s="464"/>
    </row>
    <row r="79" spans="2:9" ht="42">
      <c r="B79" s="46">
        <v>31</v>
      </c>
      <c r="C79" s="118" t="s">
        <v>317</v>
      </c>
      <c r="D79" s="118"/>
      <c r="E79" s="118" t="s">
        <v>318</v>
      </c>
      <c r="F79" s="124" t="s">
        <v>319</v>
      </c>
      <c r="G79" s="122" t="s">
        <v>220</v>
      </c>
      <c r="H79" s="465" t="s">
        <v>261</v>
      </c>
      <c r="I79" s="466"/>
    </row>
    <row r="80" spans="2:9" ht="28">
      <c r="B80" s="46">
        <v>32</v>
      </c>
      <c r="C80" s="118" t="s">
        <v>320</v>
      </c>
      <c r="D80" s="118"/>
      <c r="E80" s="118" t="s">
        <v>321</v>
      </c>
      <c r="F80" s="124" t="s">
        <v>322</v>
      </c>
      <c r="G80" s="122" t="s">
        <v>220</v>
      </c>
      <c r="H80" s="465" t="s">
        <v>261</v>
      </c>
      <c r="I80" s="466"/>
    </row>
    <row r="81" spans="2:9" ht="28">
      <c r="B81" s="46">
        <v>33</v>
      </c>
      <c r="C81" s="98" t="s">
        <v>320</v>
      </c>
      <c r="D81" s="98"/>
      <c r="E81" s="98" t="s">
        <v>323</v>
      </c>
      <c r="F81" s="123"/>
      <c r="G81" s="121" t="s">
        <v>220</v>
      </c>
      <c r="H81" s="463"/>
      <c r="I81" s="464"/>
    </row>
    <row r="82" spans="2:9" ht="26">
      <c r="B82" s="46">
        <v>34</v>
      </c>
      <c r="C82" s="119" t="s">
        <v>324</v>
      </c>
      <c r="D82" s="119"/>
      <c r="E82" s="98" t="s">
        <v>325</v>
      </c>
      <c r="F82" s="123"/>
      <c r="G82" s="121" t="s">
        <v>220</v>
      </c>
      <c r="H82" s="463"/>
      <c r="I82" s="464"/>
    </row>
    <row r="83" spans="2:9" ht="28">
      <c r="B83" s="46">
        <v>35</v>
      </c>
      <c r="C83" s="98" t="s">
        <v>326</v>
      </c>
      <c r="D83" s="98"/>
      <c r="E83" s="98" t="s">
        <v>327</v>
      </c>
      <c r="F83" s="123"/>
      <c r="G83" s="121" t="s">
        <v>220</v>
      </c>
      <c r="H83" s="463"/>
      <c r="I83" s="464"/>
    </row>
    <row r="84" spans="2:9" ht="26">
      <c r="B84" s="46">
        <v>36</v>
      </c>
      <c r="C84" s="119" t="s">
        <v>328</v>
      </c>
      <c r="D84" s="119"/>
      <c r="E84" s="98" t="s">
        <v>328</v>
      </c>
      <c r="F84" s="123"/>
      <c r="G84" s="121" t="s">
        <v>220</v>
      </c>
      <c r="H84" s="463"/>
      <c r="I84" s="464"/>
    </row>
  </sheetData>
  <sheetProtection algorithmName="SHA-512" hashValue="oRe5xO0vER2kEDbElBGa7h9CAUx9/lEILP5surwYiRqPL+GhvEF8BtrVPasrziG4VZeyELt8xK0WWiK8yq2v5A==" saltValue="/iA1ILtnco4K73VRNYQvfg==" spinCount="100000" sheet="1" objects="1" scenarios="1"/>
  <mergeCells count="94">
    <mergeCell ref="T11:U20"/>
    <mergeCell ref="S1:U1"/>
    <mergeCell ref="S2:U2"/>
    <mergeCell ref="S3:U3"/>
    <mergeCell ref="P1:Q1"/>
    <mergeCell ref="P2:Q2"/>
    <mergeCell ref="P3:Q3"/>
    <mergeCell ref="Q7:Q9"/>
    <mergeCell ref="C4:U4"/>
    <mergeCell ref="F1:J1"/>
    <mergeCell ref="P7:P9"/>
    <mergeCell ref="J11:J12"/>
    <mergeCell ref="N11:N12"/>
    <mergeCell ref="D11:E11"/>
    <mergeCell ref="D12:E12"/>
    <mergeCell ref="D14:D19"/>
    <mergeCell ref="C11:C20"/>
    <mergeCell ref="D20:E20"/>
    <mergeCell ref="F20:J20"/>
    <mergeCell ref="G17:I17"/>
    <mergeCell ref="K17:L17"/>
    <mergeCell ref="G18:I18"/>
    <mergeCell ref="K18:L18"/>
    <mergeCell ref="G19:I19"/>
    <mergeCell ref="K19:L19"/>
    <mergeCell ref="K20:L20"/>
    <mergeCell ref="K15:L15"/>
    <mergeCell ref="G16:I16"/>
    <mergeCell ref="K16:L16"/>
    <mergeCell ref="F13:F14"/>
    <mergeCell ref="G13:I14"/>
    <mergeCell ref="H83:I83"/>
    <mergeCell ref="H84:I84"/>
    <mergeCell ref="F48:I48"/>
    <mergeCell ref="H49:I49"/>
    <mergeCell ref="H50:I50"/>
    <mergeCell ref="H51:I51"/>
    <mergeCell ref="H52:I52"/>
    <mergeCell ref="H53:I53"/>
    <mergeCell ref="H54:I54"/>
    <mergeCell ref="H55:I55"/>
    <mergeCell ref="H56:I56"/>
    <mergeCell ref="H57:I57"/>
    <mergeCell ref="H58:I58"/>
    <mergeCell ref="H62:I62"/>
    <mergeCell ref="H71:I71"/>
    <mergeCell ref="H72:I72"/>
    <mergeCell ref="O11:O12"/>
    <mergeCell ref="O13:O14"/>
    <mergeCell ref="Q11:Q20"/>
    <mergeCell ref="J13:J14"/>
    <mergeCell ref="H63:I63"/>
    <mergeCell ref="F41:S42"/>
    <mergeCell ref="S11:S20"/>
    <mergeCell ref="P11:P20"/>
    <mergeCell ref="H82:I82"/>
    <mergeCell ref="H73:I73"/>
    <mergeCell ref="H74:I74"/>
    <mergeCell ref="H75:I75"/>
    <mergeCell ref="H76:I76"/>
    <mergeCell ref="H77:I77"/>
    <mergeCell ref="H78:I78"/>
    <mergeCell ref="H79:I79"/>
    <mergeCell ref="H80:I80"/>
    <mergeCell ref="H81:I81"/>
    <mergeCell ref="C42:E42"/>
    <mergeCell ref="T42:U42"/>
    <mergeCell ref="C43:U43"/>
    <mergeCell ref="H60:I60"/>
    <mergeCell ref="H61:I61"/>
    <mergeCell ref="H59:I59"/>
    <mergeCell ref="H70:I70"/>
    <mergeCell ref="H64:I64"/>
    <mergeCell ref="H65:I65"/>
    <mergeCell ref="H66:I66"/>
    <mergeCell ref="H67:I67"/>
    <mergeCell ref="H68:I68"/>
    <mergeCell ref="H69:I69"/>
    <mergeCell ref="T41:U41"/>
    <mergeCell ref="C7:E10"/>
    <mergeCell ref="K7:L7"/>
    <mergeCell ref="K8:L8"/>
    <mergeCell ref="G12:I12"/>
    <mergeCell ref="M11:M12"/>
    <mergeCell ref="K10:L10"/>
    <mergeCell ref="K11:L12"/>
    <mergeCell ref="T8:U8"/>
    <mergeCell ref="K9:L9"/>
    <mergeCell ref="T9:U9"/>
    <mergeCell ref="F7:I10"/>
    <mergeCell ref="N13:N14"/>
    <mergeCell ref="K13:L14"/>
    <mergeCell ref="M13:M14"/>
    <mergeCell ref="G15:I15"/>
  </mergeCells>
  <phoneticPr fontId="1"/>
  <conditionalFormatting sqref="S3">
    <cfRule type="containsBlanks" dxfId="308" priority="44">
      <formula>LEN(TRIM(S3))=0</formula>
    </cfRule>
  </conditionalFormatting>
  <conditionalFormatting sqref="G12:I12">
    <cfRule type="expression" dxfId="307" priority="37">
      <formula>ISBLANK($G$12)</formula>
    </cfRule>
  </conditionalFormatting>
  <conditionalFormatting sqref="M11:M12">
    <cfRule type="expression" dxfId="306" priority="36">
      <formula>ISBLANK($M$11)</formula>
    </cfRule>
  </conditionalFormatting>
  <conditionalFormatting sqref="P11:Q11">
    <cfRule type="expression" dxfId="305" priority="30">
      <formula>ISBLANK(P11)</formula>
    </cfRule>
  </conditionalFormatting>
  <conditionalFormatting sqref="S1">
    <cfRule type="expression" dxfId="304" priority="198">
      <formula>ISBLANK($S$1)</formula>
    </cfRule>
  </conditionalFormatting>
  <conditionalFormatting sqref="S2">
    <cfRule type="expression" dxfId="303" priority="199">
      <formula>ISBLANK($S$2)</formula>
    </cfRule>
  </conditionalFormatting>
  <conditionalFormatting sqref="S3">
    <cfRule type="expression" dxfId="302" priority="201">
      <formula>AND($S$3&lt;&gt;"",LEN($S$3)&lt;&gt;10)</formula>
    </cfRule>
  </conditionalFormatting>
  <conditionalFormatting sqref="K12 L11:L12">
    <cfRule type="expression" dxfId="301" priority="423">
      <formula>K11&lt;SUM(K14:K19)</formula>
    </cfRule>
  </conditionalFormatting>
  <conditionalFormatting sqref="K11">
    <cfRule type="expression" dxfId="300" priority="425">
      <formula>K11&lt;SUM(K13:K19)</formula>
    </cfRule>
  </conditionalFormatting>
  <conditionalFormatting sqref="D12">
    <cfRule type="expression" dxfId="299" priority="426">
      <formula>ISBLANK($D$12)</formula>
    </cfRule>
  </conditionalFormatting>
  <conditionalFormatting sqref="G13:I14">
    <cfRule type="expression" dxfId="298" priority="18">
      <formula>AND($E$14&lt;&gt;"",$G$13="")</formula>
    </cfRule>
  </conditionalFormatting>
  <conditionalFormatting sqref="J13:J14">
    <cfRule type="expression" dxfId="297" priority="17">
      <formula>AND(E14&lt;&gt;"",J13="")</formula>
    </cfRule>
  </conditionalFormatting>
  <conditionalFormatting sqref="K13:L14">
    <cfRule type="expression" dxfId="296" priority="16">
      <formula>AND(E14&lt;&gt;"",K13="")</formula>
    </cfRule>
  </conditionalFormatting>
  <conditionalFormatting sqref="G15:I15">
    <cfRule type="expression" dxfId="295" priority="15">
      <formula>AND(E15&lt;&gt;"",G15="")</formula>
    </cfRule>
  </conditionalFormatting>
  <conditionalFormatting sqref="J15">
    <cfRule type="expression" dxfId="294" priority="14">
      <formula>AND(E15&lt;&gt;"",J15="")</formula>
    </cfRule>
  </conditionalFormatting>
  <conditionalFormatting sqref="K15:L15">
    <cfRule type="expression" dxfId="293" priority="13">
      <formula>AND(E15&lt;&gt;"",K15="")</formula>
    </cfRule>
  </conditionalFormatting>
  <conditionalFormatting sqref="G16:I16">
    <cfRule type="expression" dxfId="292" priority="12">
      <formula>AND(E16&lt;&gt;"",G16="")</formula>
    </cfRule>
  </conditionalFormatting>
  <conditionalFormatting sqref="J16">
    <cfRule type="expression" dxfId="291" priority="11">
      <formula>AND(E16&lt;&gt;"",J16="")</formula>
    </cfRule>
  </conditionalFormatting>
  <conditionalFormatting sqref="K16:L16">
    <cfRule type="expression" dxfId="290" priority="10">
      <formula>AND(E16&lt;&gt;"",K16="")</formula>
    </cfRule>
  </conditionalFormatting>
  <conditionalFormatting sqref="G17:I17">
    <cfRule type="expression" dxfId="289" priority="9">
      <formula>AND(E17&lt;&gt;"",G17="")</formula>
    </cfRule>
  </conditionalFormatting>
  <conditionalFormatting sqref="J17">
    <cfRule type="expression" dxfId="288" priority="8">
      <formula>AND(E17&lt;&gt;"",J17="")</formula>
    </cfRule>
  </conditionalFormatting>
  <conditionalFormatting sqref="K17:L17">
    <cfRule type="expression" dxfId="287" priority="7">
      <formula>AND(E17&lt;&gt;"",K17="")</formula>
    </cfRule>
  </conditionalFormatting>
  <conditionalFormatting sqref="G18:I18">
    <cfRule type="expression" dxfId="286" priority="6">
      <formula>AND(E18&lt;&gt;"",G18="")</formula>
    </cfRule>
  </conditionalFormatting>
  <conditionalFormatting sqref="J18">
    <cfRule type="expression" dxfId="285" priority="5">
      <formula>AND(E18&lt;&gt;"",J18="")</formula>
    </cfRule>
  </conditionalFormatting>
  <conditionalFormatting sqref="K18:L18">
    <cfRule type="expression" dxfId="284" priority="4">
      <formula>AND(E18&lt;&gt;"",K18="")</formula>
    </cfRule>
  </conditionalFormatting>
  <conditionalFormatting sqref="G19:I19">
    <cfRule type="expression" dxfId="283" priority="3">
      <formula>AND(E19&lt;&gt;"",G19="")</formula>
    </cfRule>
  </conditionalFormatting>
  <conditionalFormatting sqref="J19">
    <cfRule type="expression" dxfId="282" priority="2">
      <formula>AND(E19&lt;&gt;"",J19="")</formula>
    </cfRule>
  </conditionalFormatting>
  <conditionalFormatting sqref="K19:L19">
    <cfRule type="expression" dxfId="281" priority="1">
      <formula>AND(E19&lt;&gt;"",K19="")</formula>
    </cfRule>
  </conditionalFormatting>
  <dataValidations count="7">
    <dataValidation type="list" allowBlank="1" showInputMessage="1" showErrorMessage="1" sqref="E21:E40" xr:uid="{FB121FBC-7A2F-4885-8E58-67838B8EAFDE}">
      <formula1>"1～10名,11名～20名,21名～30名,31名～,職員数により合計金額が変動"</formula1>
    </dataValidation>
    <dataValidation type="list" allowBlank="1" showInputMessage="1" showErrorMessage="1" sqref="P11" xr:uid="{5AFCA412-1D1A-41AB-BBF8-F35C7A0F800B}">
      <formula1>"５事業所以上とデータ連携を実施（令和７年度中の予定を含む）,５事業所以上とデータ連携を実施しない"</formula1>
    </dataValidation>
    <dataValidation type="list" allowBlank="1" showInputMessage="1" showErrorMessage="1" sqref="D12" xr:uid="{45AF9EEC-2A2B-427F-A6DF-8910414A0B07}">
      <formula1>"1～10名,11名～20名,21名～30名,31名～,職員数に応じた使用権ではない"</formula1>
    </dataValidation>
    <dataValidation type="list" allowBlank="1" showInputMessage="1" sqref="G12:I12" xr:uid="{5B812A7F-7391-4804-87A0-D2D019487A64}">
      <formula1>$E$49:$E$84</formula1>
    </dataValidation>
    <dataValidation imeMode="disabled" allowBlank="1" showInputMessage="1" showErrorMessage="1" sqref="J13 J21:J40 J15:J19" xr:uid="{017E4C8C-CA61-42D1-89F8-97E9108C71C9}"/>
    <dataValidation type="list" allowBlank="1" showInputMessage="1" showErrorMessage="1" sqref="E16:E19" xr:uid="{BED3CE10-6D0F-4D8A-8BF4-A3468E2F77EB}">
      <formula1>"①パソコン,②タブレット"</formula1>
    </dataValidation>
    <dataValidation type="list" allowBlank="1" showInputMessage="1" showErrorMessage="1" sqref="E14:E15" xr:uid="{0E6A43DE-DA69-4B29-85EC-E5BCB9F3E3BE}">
      <formula1>"パソコン,タブレット"</formula1>
    </dataValidation>
  </dataValidations>
  <pageMargins left="0.70866141732283472" right="0.70866141732283472" top="0.74803149606299213" bottom="0.74803149606299213" header="0.31496062992125984" footer="0.31496062992125984"/>
  <pageSetup paperSize="9" scale="46"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50A32E7-B9C5-478E-8128-3FA744256E65}">
          <x14:formula1>
            <xm:f>ここは触らない!$C$2:$C$67</xm:f>
          </x14:formula1>
          <xm:sqref>S2:U2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9672E-2C19-4473-9D9E-49E5E3A0DC99}">
  <sheetPr codeName="Sheet6">
    <tabColor theme="9"/>
    <pageSetUpPr fitToPage="1"/>
  </sheetPr>
  <dimension ref="C1:AC45"/>
  <sheetViews>
    <sheetView view="pageBreakPreview" zoomScaleNormal="100" zoomScaleSheetLayoutView="100" workbookViewId="0">
      <selection activeCell="S1" sqref="S1:U1"/>
    </sheetView>
  </sheetViews>
  <sheetFormatPr defaultColWidth="8.75" defaultRowHeight="14"/>
  <cols>
    <col min="1" max="1" width="8.75" style="46"/>
    <col min="2" max="2" width="3.5" style="46" customWidth="1"/>
    <col min="3" max="4" width="10.25" style="46" customWidth="1"/>
    <col min="5" max="5" width="26.08203125" style="46" customWidth="1"/>
    <col min="6" max="6" width="8.58203125" style="46" customWidth="1"/>
    <col min="7" max="7" width="7.58203125" style="46" customWidth="1"/>
    <col min="8" max="8" width="2.58203125" style="46" customWidth="1"/>
    <col min="9" max="9" width="8.58203125" style="46" customWidth="1"/>
    <col min="10" max="10" width="12.58203125" style="46" customWidth="1"/>
    <col min="11" max="11" width="17.33203125" style="46" customWidth="1"/>
    <col min="12" max="14" width="13.33203125" style="46" customWidth="1"/>
    <col min="15" max="17" width="13.33203125" style="46" hidden="1" customWidth="1"/>
    <col min="18" max="18" width="17.08203125" style="46" customWidth="1"/>
    <col min="19" max="19" width="15.58203125" style="46" customWidth="1"/>
    <col min="20" max="21" width="13.33203125" style="46" customWidth="1"/>
    <col min="22" max="22" width="4.75" style="46" customWidth="1"/>
    <col min="23" max="26" width="8.75" style="46"/>
    <col min="27" max="27" width="12.5" style="46" bestFit="1" customWidth="1"/>
    <col min="28" max="28" width="8.75" style="46"/>
    <col min="29" max="29" width="13.5" style="46" bestFit="1" customWidth="1"/>
    <col min="30" max="16384" width="8.75" style="46"/>
  </cols>
  <sheetData>
    <row r="1" spans="3:29" ht="26.25" customHeight="1">
      <c r="C1" s="92" t="s">
        <v>329</v>
      </c>
      <c r="D1" s="92"/>
      <c r="E1" s="87"/>
      <c r="F1" s="538" t="s">
        <v>330</v>
      </c>
      <c r="G1" s="538"/>
      <c r="H1" s="538"/>
      <c r="I1" s="538"/>
      <c r="J1" s="538"/>
      <c r="M1" s="46" t="s">
        <v>331</v>
      </c>
      <c r="O1" s="158"/>
      <c r="P1" s="158"/>
      <c r="Q1" s="158"/>
      <c r="R1" s="196" t="s">
        <v>197</v>
      </c>
      <c r="S1" s="501"/>
      <c r="T1" s="501"/>
      <c r="U1" s="501"/>
    </row>
    <row r="2" spans="3:29" ht="26.25" customHeight="1">
      <c r="E2" s="47"/>
      <c r="F2" s="47"/>
      <c r="G2" s="47"/>
      <c r="H2" s="47"/>
      <c r="I2" s="47"/>
      <c r="J2" s="47"/>
      <c r="R2" s="196" t="s">
        <v>85</v>
      </c>
      <c r="S2" s="501"/>
      <c r="T2" s="501"/>
      <c r="U2" s="501"/>
    </row>
    <row r="3" spans="3:29" ht="26.25" customHeight="1">
      <c r="E3" s="47"/>
      <c r="F3" s="47"/>
      <c r="G3" s="47"/>
      <c r="H3" s="47"/>
      <c r="I3" s="47"/>
      <c r="J3" s="47"/>
      <c r="R3" s="196" t="s">
        <v>332</v>
      </c>
      <c r="S3" s="501"/>
      <c r="T3" s="501"/>
      <c r="U3" s="501"/>
    </row>
    <row r="4" spans="3:29" ht="27" customHeight="1">
      <c r="C4" s="506" t="s">
        <v>198</v>
      </c>
      <c r="D4" s="506"/>
      <c r="E4" s="506"/>
      <c r="F4" s="506"/>
      <c r="G4" s="506"/>
      <c r="H4" s="506"/>
      <c r="I4" s="506"/>
      <c r="J4" s="506"/>
      <c r="K4" s="506"/>
      <c r="L4" s="506"/>
      <c r="M4" s="506"/>
      <c r="N4" s="506"/>
      <c r="O4" s="506"/>
      <c r="P4" s="506"/>
      <c r="Q4" s="506"/>
      <c r="R4" s="506"/>
      <c r="S4" s="506"/>
      <c r="T4" s="506"/>
      <c r="U4" s="506"/>
    </row>
    <row r="5" spans="3:29" ht="9" customHeight="1"/>
    <row r="6" spans="3:29" ht="18" customHeight="1">
      <c r="C6" s="46" t="s">
        <v>199</v>
      </c>
    </row>
    <row r="7" spans="3:29" ht="18.75" customHeight="1">
      <c r="C7" s="394" t="s">
        <v>200</v>
      </c>
      <c r="D7" s="395"/>
      <c r="E7" s="396"/>
      <c r="F7" s="405" t="s">
        <v>201</v>
      </c>
      <c r="G7" s="406"/>
      <c r="H7" s="406"/>
      <c r="I7" s="407"/>
      <c r="J7" s="93"/>
      <c r="K7" s="48"/>
      <c r="L7" s="231"/>
      <c r="M7" s="231"/>
      <c r="N7" s="231"/>
      <c r="O7" s="231"/>
      <c r="P7" s="231"/>
      <c r="Q7" s="231"/>
      <c r="R7" s="48"/>
      <c r="S7" s="48"/>
      <c r="T7" s="102"/>
      <c r="U7" s="103"/>
    </row>
    <row r="8" spans="3:29" ht="18" customHeight="1">
      <c r="C8" s="397"/>
      <c r="D8" s="398"/>
      <c r="E8" s="399"/>
      <c r="F8" s="408"/>
      <c r="G8" s="409"/>
      <c r="H8" s="409"/>
      <c r="I8" s="410"/>
      <c r="J8" s="229" t="s">
        <v>202</v>
      </c>
      <c r="K8" s="53" t="s">
        <v>333</v>
      </c>
      <c r="L8" s="53"/>
      <c r="M8" s="53" t="s">
        <v>334</v>
      </c>
      <c r="N8" s="53" t="s">
        <v>335</v>
      </c>
      <c r="O8" s="53"/>
      <c r="P8" s="53"/>
      <c r="Q8" s="53"/>
      <c r="R8" s="53"/>
      <c r="S8" s="53" t="s">
        <v>228</v>
      </c>
      <c r="T8" s="534" t="s">
        <v>336</v>
      </c>
      <c r="U8" s="535"/>
    </row>
    <row r="9" spans="3:29" ht="18" customHeight="1">
      <c r="C9" s="397"/>
      <c r="D9" s="398"/>
      <c r="E9" s="399"/>
      <c r="F9" s="408"/>
      <c r="G9" s="409"/>
      <c r="H9" s="409"/>
      <c r="I9" s="410"/>
      <c r="J9" s="229"/>
      <c r="K9" s="53" t="s">
        <v>337</v>
      </c>
      <c r="L9" s="53"/>
      <c r="M9" s="53"/>
      <c r="N9" s="53"/>
      <c r="O9" s="53"/>
      <c r="P9" s="53"/>
      <c r="Q9" s="53"/>
      <c r="R9" s="53"/>
      <c r="S9" s="53" t="s">
        <v>338</v>
      </c>
      <c r="T9" s="455"/>
      <c r="U9" s="456"/>
    </row>
    <row r="10" spans="3:29" ht="18.75" customHeight="1">
      <c r="C10" s="400"/>
      <c r="D10" s="401"/>
      <c r="E10" s="402"/>
      <c r="F10" s="373"/>
      <c r="G10" s="374"/>
      <c r="H10" s="374"/>
      <c r="I10" s="375"/>
      <c r="J10" s="230" t="s">
        <v>210</v>
      </c>
      <c r="K10" s="56" t="s">
        <v>211</v>
      </c>
      <c r="L10" s="55" t="s">
        <v>339</v>
      </c>
      <c r="M10" s="55" t="s">
        <v>213</v>
      </c>
      <c r="N10" s="55" t="s">
        <v>214</v>
      </c>
      <c r="O10" s="55"/>
      <c r="P10" s="55"/>
      <c r="Q10" s="55"/>
      <c r="R10" s="55" t="s">
        <v>243</v>
      </c>
      <c r="S10" s="55"/>
      <c r="T10" s="536" t="s">
        <v>340</v>
      </c>
      <c r="U10" s="537"/>
    </row>
    <row r="11" spans="3:29" ht="18.75" customHeight="1">
      <c r="C11" s="405" t="s">
        <v>341</v>
      </c>
      <c r="D11" s="406"/>
      <c r="E11" s="407"/>
      <c r="F11" s="96" t="s">
        <v>219</v>
      </c>
      <c r="G11" s="131"/>
      <c r="H11" s="101" t="s">
        <v>220</v>
      </c>
      <c r="I11" s="132"/>
      <c r="J11" s="85"/>
      <c r="K11" s="65"/>
      <c r="L11" s="111"/>
      <c r="M11" s="116"/>
      <c r="N11" s="116"/>
      <c r="O11" s="116"/>
      <c r="P11" s="116"/>
      <c r="Q11" s="116"/>
      <c r="R11" s="180"/>
      <c r="S11" s="548">
        <f>ROUNDDOWN(SUM(
  IF(ISNUMBER(K13),K13,0)*3/4,
  IF(ISNUMBER(R14), R14, 0),
  IF(ISNUMBER(R19), R19, 0),
  IF(ISNUMBER(R24), R24, 0),
  IF(ISNUMBER(R29), R29, 0),
),-3)</f>
        <v>0</v>
      </c>
      <c r="T11" s="371" t="s">
        <v>222</v>
      </c>
      <c r="U11" s="372"/>
    </row>
    <row r="12" spans="3:29" ht="18.75" hidden="1" customHeight="1">
      <c r="C12" s="408"/>
      <c r="D12" s="409"/>
      <c r="E12" s="410"/>
      <c r="F12" s="96"/>
      <c r="G12" s="135"/>
      <c r="H12" s="136"/>
      <c r="I12" s="132"/>
      <c r="J12" s="235"/>
      <c r="K12" s="59"/>
      <c r="L12" s="111"/>
      <c r="M12" s="116"/>
      <c r="N12" s="116"/>
      <c r="O12" s="116"/>
      <c r="P12" s="116"/>
      <c r="Q12" s="116"/>
      <c r="R12" s="236"/>
      <c r="S12" s="549"/>
      <c r="T12" s="80"/>
      <c r="U12" s="67"/>
    </row>
    <row r="13" spans="3:29" ht="60" customHeight="1">
      <c r="C13" s="373"/>
      <c r="D13" s="374"/>
      <c r="E13" s="375"/>
      <c r="F13" s="104" t="s">
        <v>342</v>
      </c>
      <c r="G13" s="382"/>
      <c r="H13" s="382"/>
      <c r="I13" s="383"/>
      <c r="J13" s="127"/>
      <c r="K13" s="128"/>
      <c r="L13" s="177"/>
      <c r="M13" s="178"/>
      <c r="N13" s="178"/>
      <c r="O13" s="238"/>
      <c r="P13" s="238"/>
      <c r="Q13" s="238"/>
      <c r="R13" s="232"/>
      <c r="S13" s="549"/>
      <c r="T13" s="499">
        <f>MIN(S11,10000000)</f>
        <v>0</v>
      </c>
      <c r="U13" s="500"/>
      <c r="X13" s="66" t="s">
        <v>247</v>
      </c>
    </row>
    <row r="14" spans="3:29" ht="18.75" customHeight="1">
      <c r="C14" s="405" t="s">
        <v>218</v>
      </c>
      <c r="D14" s="518"/>
      <c r="E14" s="496"/>
      <c r="F14" s="96" t="s">
        <v>219</v>
      </c>
      <c r="G14" s="135"/>
      <c r="H14" s="136" t="s">
        <v>220</v>
      </c>
      <c r="I14" s="132"/>
      <c r="J14" s="99"/>
      <c r="K14" s="59" t="s">
        <v>222</v>
      </c>
      <c r="L14" s="519"/>
      <c r="M14" s="520"/>
      <c r="N14" s="520"/>
      <c r="O14" s="239"/>
      <c r="P14" s="239"/>
      <c r="Q14" s="239"/>
      <c r="R14" s="523" t="str">
        <f>IF(D14="","",IF(ISNUMBER(N16),N16,0)
+IF(ISNUMBER(N17),N17,0)
+IF(ISNUMBER(N18),N18,0))</f>
        <v/>
      </c>
      <c r="S14" s="549"/>
      <c r="T14" s="499"/>
      <c r="U14" s="500"/>
    </row>
    <row r="15" spans="3:29" ht="60.75" customHeight="1">
      <c r="C15" s="408"/>
      <c r="D15" s="378"/>
      <c r="E15" s="380"/>
      <c r="F15" s="104" t="s">
        <v>223</v>
      </c>
      <c r="G15" s="382"/>
      <c r="H15" s="382"/>
      <c r="I15" s="383"/>
      <c r="J15" s="129"/>
      <c r="K15" s="130"/>
      <c r="L15" s="521"/>
      <c r="M15" s="522"/>
      <c r="N15" s="522"/>
      <c r="O15" s="239"/>
      <c r="P15" s="239"/>
      <c r="Q15" s="239"/>
      <c r="R15" s="523"/>
      <c r="S15" s="549"/>
      <c r="T15" s="499"/>
      <c r="U15" s="500"/>
    </row>
    <row r="16" spans="3:29" ht="60" customHeight="1">
      <c r="C16" s="408"/>
      <c r="D16" s="432" t="s">
        <v>343</v>
      </c>
      <c r="E16" s="175"/>
      <c r="F16" s="104" t="s">
        <v>223</v>
      </c>
      <c r="G16" s="382"/>
      <c r="H16" s="382"/>
      <c r="I16" s="383"/>
      <c r="J16" s="134"/>
      <c r="K16" s="157"/>
      <c r="L16" s="176" t="str">
        <f>IF(J16="","",K16*3/4)</f>
        <v/>
      </c>
      <c r="M16" s="173" t="str">
        <f>IF(J16="","",J16*100000)</f>
        <v/>
      </c>
      <c r="N16" s="172" t="str">
        <f>IF(E16="","",MIN(L16,M16))</f>
        <v/>
      </c>
      <c r="O16" s="116"/>
      <c r="P16" s="116"/>
      <c r="Q16" s="116"/>
      <c r="R16" s="524"/>
      <c r="S16" s="549"/>
      <c r="T16" s="499"/>
      <c r="U16" s="500"/>
      <c r="AC16" s="179"/>
    </row>
    <row r="17" spans="3:29" ht="60" customHeight="1">
      <c r="C17" s="408"/>
      <c r="D17" s="432"/>
      <c r="E17" s="184"/>
      <c r="F17" s="104" t="s">
        <v>223</v>
      </c>
      <c r="G17" s="382"/>
      <c r="H17" s="382"/>
      <c r="I17" s="383"/>
      <c r="J17" s="127"/>
      <c r="K17" s="157"/>
      <c r="L17" s="176" t="str">
        <f>IF(J17="","",K17*3/4)</f>
        <v/>
      </c>
      <c r="M17" s="173" t="str">
        <f>IF(J17="","",J17*100000)</f>
        <v/>
      </c>
      <c r="N17" s="172" t="str">
        <f>IF(E17="","",MIN(L17,M17))</f>
        <v/>
      </c>
      <c r="O17" s="116"/>
      <c r="P17" s="116"/>
      <c r="Q17" s="116"/>
      <c r="R17" s="525"/>
      <c r="S17" s="549"/>
      <c r="T17" s="499"/>
      <c r="U17" s="500"/>
      <c r="AC17" s="179"/>
    </row>
    <row r="18" spans="3:29" ht="60" customHeight="1">
      <c r="C18" s="408"/>
      <c r="D18" s="526" t="s">
        <v>225</v>
      </c>
      <c r="E18" s="462"/>
      <c r="F18" s="531"/>
      <c r="G18" s="532"/>
      <c r="H18" s="532"/>
      <c r="I18" s="532"/>
      <c r="J18" s="533"/>
      <c r="K18" s="260" t="str">
        <f>IF(K15="","",(K15-K16-K17))</f>
        <v/>
      </c>
      <c r="L18" s="176" t="str">
        <f>IF(K18="","",K18*3/4)</f>
        <v/>
      </c>
      <c r="M18" s="183"/>
      <c r="N18" s="172" t="str">
        <f>L18</f>
        <v/>
      </c>
      <c r="O18" s="116"/>
      <c r="P18" s="116"/>
      <c r="Q18" s="116"/>
      <c r="R18" s="530"/>
      <c r="S18" s="549"/>
      <c r="T18" s="499"/>
      <c r="U18" s="500"/>
    </row>
    <row r="19" spans="3:29" ht="18.75" customHeight="1">
      <c r="C19" s="408"/>
      <c r="D19" s="518"/>
      <c r="E19" s="496"/>
      <c r="F19" s="96" t="s">
        <v>219</v>
      </c>
      <c r="G19" s="135"/>
      <c r="H19" s="136" t="s">
        <v>220</v>
      </c>
      <c r="I19" s="132"/>
      <c r="J19" s="99"/>
      <c r="K19" s="59" t="s">
        <v>222</v>
      </c>
      <c r="L19" s="519"/>
      <c r="M19" s="520"/>
      <c r="N19" s="520"/>
      <c r="O19" s="239"/>
      <c r="P19" s="239"/>
      <c r="Q19" s="239"/>
      <c r="R19" s="523" t="str">
        <f>IF(D19="","",IF(ISNUMBER(N21),N21,0)
+IF(ISNUMBER(N22),N22,0)
+IF(ISNUMBER(N23),N23,0))</f>
        <v/>
      </c>
      <c r="S19" s="549"/>
      <c r="T19" s="499"/>
      <c r="U19" s="500"/>
    </row>
    <row r="20" spans="3:29" ht="60.75" customHeight="1">
      <c r="C20" s="408"/>
      <c r="D20" s="378"/>
      <c r="E20" s="380"/>
      <c r="F20" s="104" t="s">
        <v>223</v>
      </c>
      <c r="G20" s="382"/>
      <c r="H20" s="382"/>
      <c r="I20" s="383"/>
      <c r="J20" s="129"/>
      <c r="K20" s="130"/>
      <c r="L20" s="521"/>
      <c r="M20" s="522"/>
      <c r="N20" s="522"/>
      <c r="O20" s="239"/>
      <c r="P20" s="239"/>
      <c r="Q20" s="239"/>
      <c r="R20" s="523"/>
      <c r="S20" s="549"/>
      <c r="T20" s="499"/>
      <c r="U20" s="500"/>
    </row>
    <row r="21" spans="3:29" ht="60" customHeight="1">
      <c r="C21" s="408"/>
      <c r="D21" s="432" t="s">
        <v>343</v>
      </c>
      <c r="E21" s="175"/>
      <c r="F21" s="104" t="s">
        <v>223</v>
      </c>
      <c r="G21" s="382"/>
      <c r="H21" s="382"/>
      <c r="I21" s="383"/>
      <c r="J21" s="134"/>
      <c r="K21" s="157"/>
      <c r="L21" s="176" t="str">
        <f>IF(J21="","",K21*3/4)</f>
        <v/>
      </c>
      <c r="M21" s="173" t="str">
        <f>IF(J21="","",J21*100000)</f>
        <v/>
      </c>
      <c r="N21" s="172" t="str">
        <f>IF(E21="","",MIN(L21,M21))</f>
        <v/>
      </c>
      <c r="O21" s="116"/>
      <c r="P21" s="116"/>
      <c r="Q21" s="116"/>
      <c r="R21" s="524"/>
      <c r="S21" s="549"/>
      <c r="T21" s="499"/>
      <c r="U21" s="500"/>
      <c r="AC21" s="179"/>
    </row>
    <row r="22" spans="3:29" ht="60" customHeight="1">
      <c r="C22" s="408"/>
      <c r="D22" s="432"/>
      <c r="E22" s="184"/>
      <c r="F22" s="104" t="s">
        <v>223</v>
      </c>
      <c r="G22" s="382"/>
      <c r="H22" s="382"/>
      <c r="I22" s="383"/>
      <c r="J22" s="127"/>
      <c r="K22" s="157"/>
      <c r="L22" s="176" t="str">
        <f>IF(J22="","",K22*3/4)</f>
        <v/>
      </c>
      <c r="M22" s="173" t="str">
        <f>IF(J22="","",J22*100000)</f>
        <v/>
      </c>
      <c r="N22" s="172" t="str">
        <f>IF(E22="","",MIN(L22,M22))</f>
        <v/>
      </c>
      <c r="O22" s="116"/>
      <c r="P22" s="116"/>
      <c r="Q22" s="116"/>
      <c r="R22" s="525"/>
      <c r="S22" s="549"/>
      <c r="T22" s="499"/>
      <c r="U22" s="500"/>
      <c r="AC22" s="179"/>
    </row>
    <row r="23" spans="3:29" ht="60" customHeight="1">
      <c r="C23" s="408"/>
      <c r="D23" s="526" t="s">
        <v>225</v>
      </c>
      <c r="E23" s="462"/>
      <c r="F23" s="531"/>
      <c r="G23" s="532"/>
      <c r="H23" s="532"/>
      <c r="I23" s="532"/>
      <c r="J23" s="533"/>
      <c r="K23" s="260" t="str">
        <f>IF(K20="","",(K20-K21-K22))</f>
        <v/>
      </c>
      <c r="L23" s="176" t="str">
        <f>IF(K23="","",K23*3/4)</f>
        <v/>
      </c>
      <c r="M23" s="183"/>
      <c r="N23" s="172" t="str">
        <f>L23</f>
        <v/>
      </c>
      <c r="O23" s="116"/>
      <c r="P23" s="116"/>
      <c r="Q23" s="116"/>
      <c r="R23" s="530"/>
      <c r="S23" s="549"/>
      <c r="T23" s="499"/>
      <c r="U23" s="500"/>
    </row>
    <row r="24" spans="3:29" ht="18.75" customHeight="1">
      <c r="C24" s="408"/>
      <c r="D24" s="518"/>
      <c r="E24" s="496"/>
      <c r="F24" s="96" t="s">
        <v>219</v>
      </c>
      <c r="G24" s="135"/>
      <c r="H24" s="136" t="s">
        <v>220</v>
      </c>
      <c r="I24" s="132"/>
      <c r="J24" s="99"/>
      <c r="K24" s="59" t="s">
        <v>222</v>
      </c>
      <c r="L24" s="519"/>
      <c r="M24" s="520"/>
      <c r="N24" s="520"/>
      <c r="O24" s="239"/>
      <c r="P24" s="239"/>
      <c r="Q24" s="239"/>
      <c r="R24" s="523" t="str">
        <f>IF(D24="","",IF(ISNUMBER(N26),N26,0)
+IF(ISNUMBER(N27),N27,0)
+IF(ISNUMBER(N28),N28,0))</f>
        <v/>
      </c>
      <c r="S24" s="549"/>
      <c r="T24" s="499"/>
      <c r="U24" s="500"/>
    </row>
    <row r="25" spans="3:29" ht="60.75" customHeight="1">
      <c r="C25" s="408"/>
      <c r="D25" s="378"/>
      <c r="E25" s="380"/>
      <c r="F25" s="104" t="s">
        <v>223</v>
      </c>
      <c r="G25" s="382"/>
      <c r="H25" s="382"/>
      <c r="I25" s="383"/>
      <c r="J25" s="129"/>
      <c r="K25" s="130"/>
      <c r="L25" s="521"/>
      <c r="M25" s="522"/>
      <c r="N25" s="522"/>
      <c r="O25" s="239"/>
      <c r="P25" s="239"/>
      <c r="Q25" s="239"/>
      <c r="R25" s="523"/>
      <c r="S25" s="549"/>
      <c r="T25" s="499"/>
      <c r="U25" s="500"/>
    </row>
    <row r="26" spans="3:29" ht="60" customHeight="1">
      <c r="C26" s="408"/>
      <c r="D26" s="432" t="s">
        <v>343</v>
      </c>
      <c r="E26" s="175"/>
      <c r="F26" s="104" t="s">
        <v>223</v>
      </c>
      <c r="G26" s="382"/>
      <c r="H26" s="382"/>
      <c r="I26" s="383"/>
      <c r="J26" s="134"/>
      <c r="K26" s="157"/>
      <c r="L26" s="176" t="str">
        <f>IF(J26="","",K26*3/4)</f>
        <v/>
      </c>
      <c r="M26" s="173" t="str">
        <f>IF(J26="","",J26*100000)</f>
        <v/>
      </c>
      <c r="N26" s="172" t="str">
        <f>IF(E26="","",MIN(L26,M26))</f>
        <v/>
      </c>
      <c r="O26" s="116"/>
      <c r="P26" s="116"/>
      <c r="Q26" s="116"/>
      <c r="R26" s="524"/>
      <c r="S26" s="549"/>
      <c r="T26" s="499"/>
      <c r="U26" s="500"/>
      <c r="AC26" s="179"/>
    </row>
    <row r="27" spans="3:29" ht="60" customHeight="1">
      <c r="C27" s="408"/>
      <c r="D27" s="432"/>
      <c r="E27" s="184"/>
      <c r="F27" s="104" t="s">
        <v>223</v>
      </c>
      <c r="G27" s="382"/>
      <c r="H27" s="382"/>
      <c r="I27" s="383"/>
      <c r="J27" s="127"/>
      <c r="K27" s="157"/>
      <c r="L27" s="176" t="str">
        <f>IF(J27="","",K27*3/4)</f>
        <v/>
      </c>
      <c r="M27" s="173" t="str">
        <f>IF(J27="","",J27*100000)</f>
        <v/>
      </c>
      <c r="N27" s="172" t="str">
        <f>IF(E27="","",MIN(L27,M27))</f>
        <v/>
      </c>
      <c r="O27" s="116"/>
      <c r="P27" s="116"/>
      <c r="Q27" s="116"/>
      <c r="R27" s="525"/>
      <c r="S27" s="549"/>
      <c r="T27" s="499"/>
      <c r="U27" s="500"/>
      <c r="AC27" s="179"/>
    </row>
    <row r="28" spans="3:29" ht="60" customHeight="1">
      <c r="C28" s="408"/>
      <c r="D28" s="526" t="s">
        <v>225</v>
      </c>
      <c r="E28" s="462"/>
      <c r="F28" s="531"/>
      <c r="G28" s="532"/>
      <c r="H28" s="532"/>
      <c r="I28" s="532"/>
      <c r="J28" s="533"/>
      <c r="K28" s="260" t="str">
        <f>IF(K25="","",(K25-K26-K27))</f>
        <v/>
      </c>
      <c r="L28" s="176" t="str">
        <f>IF(K28="","",K28*3/4)</f>
        <v/>
      </c>
      <c r="M28" s="183"/>
      <c r="N28" s="172" t="str">
        <f>L28</f>
        <v/>
      </c>
      <c r="O28" s="116"/>
      <c r="P28" s="116"/>
      <c r="Q28" s="116"/>
      <c r="R28" s="530"/>
      <c r="S28" s="549"/>
      <c r="T28" s="499"/>
      <c r="U28" s="500"/>
    </row>
    <row r="29" spans="3:29" ht="18.75" customHeight="1">
      <c r="C29" s="408"/>
      <c r="D29" s="518"/>
      <c r="E29" s="496"/>
      <c r="F29" s="96" t="s">
        <v>219</v>
      </c>
      <c r="G29" s="135"/>
      <c r="H29" s="136" t="s">
        <v>220</v>
      </c>
      <c r="I29" s="132"/>
      <c r="J29" s="99"/>
      <c r="K29" s="59" t="s">
        <v>222</v>
      </c>
      <c r="L29" s="519"/>
      <c r="M29" s="520"/>
      <c r="N29" s="520"/>
      <c r="O29" s="239"/>
      <c r="P29" s="239"/>
      <c r="Q29" s="239"/>
      <c r="R29" s="523" t="str">
        <f>IF(D29="","",IF(ISNUMBER(N31),N31,0)
+IF(ISNUMBER(N32),N32,0)
+IF(ISNUMBER(N33),N33,0))</f>
        <v/>
      </c>
      <c r="S29" s="549"/>
      <c r="T29" s="499"/>
      <c r="U29" s="500"/>
    </row>
    <row r="30" spans="3:29" ht="60.75" customHeight="1">
      <c r="C30" s="408"/>
      <c r="D30" s="378"/>
      <c r="E30" s="380"/>
      <c r="F30" s="104" t="s">
        <v>223</v>
      </c>
      <c r="G30" s="382"/>
      <c r="H30" s="382"/>
      <c r="I30" s="383"/>
      <c r="J30" s="129"/>
      <c r="K30" s="130"/>
      <c r="L30" s="521"/>
      <c r="M30" s="522"/>
      <c r="N30" s="522"/>
      <c r="O30" s="239"/>
      <c r="P30" s="239"/>
      <c r="Q30" s="239"/>
      <c r="R30" s="523"/>
      <c r="S30" s="549"/>
      <c r="T30" s="499"/>
      <c r="U30" s="500"/>
    </row>
    <row r="31" spans="3:29" ht="60" customHeight="1">
      <c r="C31" s="408"/>
      <c r="D31" s="432" t="s">
        <v>343</v>
      </c>
      <c r="E31" s="175"/>
      <c r="F31" s="104" t="s">
        <v>223</v>
      </c>
      <c r="G31" s="382"/>
      <c r="H31" s="382"/>
      <c r="I31" s="383"/>
      <c r="J31" s="134"/>
      <c r="K31" s="157"/>
      <c r="L31" s="176" t="str">
        <f>IF(J31="","",K31*3/4)</f>
        <v/>
      </c>
      <c r="M31" s="173" t="str">
        <f>IF(J31="","",J31*100000)</f>
        <v/>
      </c>
      <c r="N31" s="172" t="str">
        <f>IF(E31="","",MIN(L31,M31))</f>
        <v/>
      </c>
      <c r="O31" s="116"/>
      <c r="P31" s="116"/>
      <c r="Q31" s="116"/>
      <c r="R31" s="524"/>
      <c r="S31" s="549"/>
      <c r="T31" s="499"/>
      <c r="U31" s="500"/>
      <c r="AC31" s="179"/>
    </row>
    <row r="32" spans="3:29" ht="60" customHeight="1">
      <c r="C32" s="408"/>
      <c r="D32" s="432"/>
      <c r="E32" s="184"/>
      <c r="F32" s="104" t="s">
        <v>223</v>
      </c>
      <c r="G32" s="382"/>
      <c r="H32" s="382"/>
      <c r="I32" s="383"/>
      <c r="J32" s="127"/>
      <c r="K32" s="157"/>
      <c r="L32" s="176" t="str">
        <f>IF(J32="","",K32*3/4)</f>
        <v/>
      </c>
      <c r="M32" s="173" t="str">
        <f>IF(J32="","",J32*100000)</f>
        <v/>
      </c>
      <c r="N32" s="172" t="str">
        <f>IF(E32="","",MIN(L32,M32))</f>
        <v/>
      </c>
      <c r="O32" s="116"/>
      <c r="P32" s="116"/>
      <c r="Q32" s="116"/>
      <c r="R32" s="525"/>
      <c r="S32" s="549"/>
      <c r="T32" s="499"/>
      <c r="U32" s="500"/>
      <c r="AC32" s="179"/>
    </row>
    <row r="33" spans="3:29" ht="60" customHeight="1">
      <c r="C33" s="408"/>
      <c r="D33" s="526" t="s">
        <v>225</v>
      </c>
      <c r="E33" s="462"/>
      <c r="F33" s="531"/>
      <c r="G33" s="532"/>
      <c r="H33" s="532"/>
      <c r="I33" s="532"/>
      <c r="J33" s="533"/>
      <c r="K33" s="260" t="str">
        <f>IF(K30="","",(K30-K31-K32))</f>
        <v/>
      </c>
      <c r="L33" s="176" t="str">
        <f>IF(K33="","",K33*3/4)</f>
        <v/>
      </c>
      <c r="M33" s="183"/>
      <c r="N33" s="172" t="str">
        <f>L33</f>
        <v/>
      </c>
      <c r="O33" s="116"/>
      <c r="P33" s="116"/>
      <c r="Q33" s="116"/>
      <c r="R33" s="530"/>
      <c r="S33" s="549"/>
      <c r="T33" s="499"/>
      <c r="U33" s="500"/>
    </row>
    <row r="34" spans="3:29" ht="18.75" customHeight="1">
      <c r="C34" s="408"/>
      <c r="D34" s="518"/>
      <c r="E34" s="496"/>
      <c r="F34" s="96" t="s">
        <v>219</v>
      </c>
      <c r="G34" s="135"/>
      <c r="H34" s="136" t="s">
        <v>220</v>
      </c>
      <c r="I34" s="132"/>
      <c r="J34" s="99"/>
      <c r="K34" s="59" t="s">
        <v>222</v>
      </c>
      <c r="L34" s="519"/>
      <c r="M34" s="520"/>
      <c r="N34" s="520"/>
      <c r="O34" s="239"/>
      <c r="P34" s="239"/>
      <c r="Q34" s="239"/>
      <c r="R34" s="523" t="str">
        <f>IF(D34="","",IF(ISNUMBER(N36),N36,0)
+IF(ISNUMBER(N37),N37,0)
+IF(ISNUMBER(N38),N38,0))</f>
        <v/>
      </c>
      <c r="S34" s="549"/>
      <c r="T34" s="499"/>
      <c r="U34" s="500"/>
    </row>
    <row r="35" spans="3:29" ht="60.75" customHeight="1">
      <c r="C35" s="408"/>
      <c r="D35" s="378"/>
      <c r="E35" s="380"/>
      <c r="F35" s="104" t="s">
        <v>223</v>
      </c>
      <c r="G35" s="382"/>
      <c r="H35" s="382"/>
      <c r="I35" s="383"/>
      <c r="J35" s="129"/>
      <c r="K35" s="130"/>
      <c r="L35" s="521"/>
      <c r="M35" s="522"/>
      <c r="N35" s="522"/>
      <c r="O35" s="239"/>
      <c r="P35" s="239"/>
      <c r="Q35" s="239"/>
      <c r="R35" s="523"/>
      <c r="S35" s="549"/>
      <c r="T35" s="499"/>
      <c r="U35" s="500"/>
    </row>
    <row r="36" spans="3:29" ht="60" customHeight="1">
      <c r="C36" s="408"/>
      <c r="D36" s="432" t="s">
        <v>343</v>
      </c>
      <c r="E36" s="175"/>
      <c r="F36" s="104" t="s">
        <v>223</v>
      </c>
      <c r="G36" s="382"/>
      <c r="H36" s="382"/>
      <c r="I36" s="383"/>
      <c r="J36" s="134"/>
      <c r="K36" s="157"/>
      <c r="L36" s="176" t="str">
        <f>IF(J36="","",K36*3/4)</f>
        <v/>
      </c>
      <c r="M36" s="173" t="str">
        <f>IF(J36="","",J36*100000)</f>
        <v/>
      </c>
      <c r="N36" s="172" t="str">
        <f>IF(E36="","",MIN(L36,M36))</f>
        <v/>
      </c>
      <c r="O36" s="116"/>
      <c r="P36" s="116"/>
      <c r="Q36" s="116"/>
      <c r="R36" s="524"/>
      <c r="S36" s="549"/>
      <c r="T36" s="499"/>
      <c r="U36" s="500"/>
      <c r="AC36" s="179"/>
    </row>
    <row r="37" spans="3:29" ht="60" customHeight="1">
      <c r="C37" s="408"/>
      <c r="D37" s="432"/>
      <c r="E37" s="184"/>
      <c r="F37" s="104" t="s">
        <v>223</v>
      </c>
      <c r="G37" s="382"/>
      <c r="H37" s="382"/>
      <c r="I37" s="383"/>
      <c r="J37" s="127"/>
      <c r="K37" s="157"/>
      <c r="L37" s="176" t="str">
        <f>IF(J37="","",K37*3/4)</f>
        <v/>
      </c>
      <c r="M37" s="173" t="str">
        <f>IF(J37="","",J37*100000)</f>
        <v/>
      </c>
      <c r="N37" s="172" t="str">
        <f>IF(E37="","",MIN(L37,M37))</f>
        <v/>
      </c>
      <c r="O37" s="116"/>
      <c r="P37" s="116"/>
      <c r="Q37" s="116"/>
      <c r="R37" s="525"/>
      <c r="S37" s="549"/>
      <c r="T37" s="499"/>
      <c r="U37" s="500"/>
      <c r="AC37" s="179"/>
    </row>
    <row r="38" spans="3:29" ht="60" customHeight="1">
      <c r="C38" s="408"/>
      <c r="D38" s="526" t="s">
        <v>225</v>
      </c>
      <c r="E38" s="462"/>
      <c r="F38" s="527"/>
      <c r="G38" s="528"/>
      <c r="H38" s="528"/>
      <c r="I38" s="528"/>
      <c r="J38" s="529"/>
      <c r="K38" s="261" t="str">
        <f>IF(K35="","",(K35-K36-K37))</f>
        <v/>
      </c>
      <c r="L38" s="233" t="str">
        <f>IF(K38="","",K38*3/4)</f>
        <v/>
      </c>
      <c r="M38" s="199"/>
      <c r="N38" s="234" t="str">
        <f>L38</f>
        <v/>
      </c>
      <c r="O38" s="116"/>
      <c r="P38" s="116"/>
      <c r="Q38" s="116"/>
      <c r="R38" s="525"/>
      <c r="S38" s="549"/>
      <c r="T38" s="545"/>
      <c r="U38" s="546"/>
    </row>
    <row r="39" spans="3:29" ht="18.75" customHeight="1">
      <c r="C39" s="364" t="str">
        <f>_xlfn.TEXTJOIN("、", TRUE,
    IF(COUNTIF(D14:D38, "*①*") &gt; 1, "移譲支援（装着）", ""),
    IF(COUNTIF(D14:D38, "*②*") &gt; 1, "移譲支援（非装着）", ""),
    IF(COUNTIF(D14:D38, "*③*") &gt; 1, "移動支援（屋外）", ""),
    IF(COUNTIF(D14:D38, "*④*") &gt; 1, "移動支援（屋内）", ""),
    IF(COUNTIF(D14:D38, "*⑤*") &gt; 1, "移動支援（装着）", ""),
    IF(COUNTIF(D14:D38, "*⑥*") &gt; 1, "排泄支援（排泄予測・検知）", ""),
    IF(COUNTIF(D14:D38, "*⑦*") &gt; 1, "排泄支援（排泄物処理）", ""),
    IF(COUNTIF(D14:D38, "*⑧*") &gt; 1, "排泄支援（動作支援）", ""),
    IF(COUNTIF(D14:D38, "*⑨*") &gt; 1, "入浴支援", ""),
    IF(COUNTIF(D14:D38, "*⑩*") &gt; 1, "見守り・コミュニケーション（見守り（施設））", ""),
    IF(COUNTIF(D14:D38, "*⑪*") &gt; 1, "見守り・コミュニケーション（見守り（在宅））", ""),
    IF(COUNTIF(D14:D38, "*⑫*") &gt; 1, "見守り・コミュニケーション（コミュニケーション）", ""),
    IF(COUNTIF(D14:D38, "*⑬*") &gt; 1, "食事・栄養管理支援", ""),
    IF(COUNTIF(D14:D38, "*⑭*") &gt; 1, "認知症生活支援・認知症ケア支援", ""),
    IF(COUNTIF(D14:D38, "*⑮*") &gt; 1, "その他都道府県が認めたもの", ""),
    IF((COUNTIF(D14:D38,"*①*")&gt;0)+(COUNTIF(D14:D38,"*②*")&gt;0) &gt; 1, "移乗支援", ""),
    IF((COUNTIF(D14:D38,"*③*")&gt;0)+(COUNTIF(D14:D38,"*④*")&gt;0)+(COUNTIF(D14:D38,"*⑤*")&gt;0) &gt; 1, "移動支援", ""),
    IF((COUNTIF(D14:D38,"*⑥*")&gt;0)+(COUNTIF(D14:D38,"*⑦*")&gt;0)+(COUNTIF(D14:D38,"*⑧*")&gt;0) &gt; 1, "排泄支援", ""),
    IF((COUNTIF(D14:D38,"*⑩*")&gt;0)+(COUNTIF(D14:D38,"*⑪*")&gt;0)+(COUNTIF(D14:D38,"*⑫*")&gt;0) &gt; 1, "見守りコミュニケーション", "")
)</f>
        <v/>
      </c>
      <c r="D39" s="365"/>
      <c r="E39" s="366"/>
      <c r="F39" s="518"/>
      <c r="G39" s="495"/>
      <c r="H39" s="495"/>
      <c r="I39" s="495"/>
      <c r="J39" s="495"/>
      <c r="K39" s="495"/>
      <c r="L39" s="495"/>
      <c r="M39" s="495"/>
      <c r="N39" s="495"/>
      <c r="O39" s="495"/>
      <c r="P39" s="495"/>
      <c r="Q39" s="495"/>
      <c r="R39" s="495"/>
      <c r="S39" s="495"/>
      <c r="T39" s="495"/>
      <c r="U39" s="496"/>
      <c r="X39" s="66"/>
    </row>
    <row r="40" spans="3:29" ht="53.25" customHeight="1">
      <c r="C40" s="367" t="s">
        <v>227</v>
      </c>
      <c r="D40" s="368"/>
      <c r="E40" s="369"/>
      <c r="F40" s="381"/>
      <c r="G40" s="382"/>
      <c r="H40" s="382"/>
      <c r="I40" s="382"/>
      <c r="J40" s="382"/>
      <c r="K40" s="382"/>
      <c r="L40" s="382"/>
      <c r="M40" s="382"/>
      <c r="N40" s="382"/>
      <c r="O40" s="382"/>
      <c r="P40" s="382"/>
      <c r="Q40" s="382"/>
      <c r="R40" s="382"/>
      <c r="S40" s="382"/>
      <c r="T40" s="382"/>
      <c r="U40" s="383"/>
      <c r="X40" s="66"/>
    </row>
    <row r="41" spans="3:29" ht="18" customHeight="1">
      <c r="C41" s="430" t="s">
        <v>228</v>
      </c>
      <c r="D41" s="539"/>
      <c r="E41" s="540"/>
      <c r="F41" s="540"/>
      <c r="G41" s="540"/>
      <c r="H41" s="540"/>
      <c r="I41" s="540"/>
      <c r="J41" s="540"/>
      <c r="K41" s="540"/>
      <c r="L41" s="540"/>
      <c r="M41" s="540"/>
      <c r="N41" s="540"/>
      <c r="O41" s="540"/>
      <c r="P41" s="540"/>
      <c r="Q41" s="540"/>
      <c r="R41" s="540"/>
      <c r="S41" s="541"/>
      <c r="T41" s="371" t="s">
        <v>222</v>
      </c>
      <c r="U41" s="372"/>
      <c r="X41" s="66" t="s">
        <v>250</v>
      </c>
    </row>
    <row r="42" spans="3:29" ht="36.75" customHeight="1">
      <c r="C42" s="547"/>
      <c r="D42" s="542"/>
      <c r="E42" s="543"/>
      <c r="F42" s="543"/>
      <c r="G42" s="543"/>
      <c r="H42" s="543"/>
      <c r="I42" s="543"/>
      <c r="J42" s="543"/>
      <c r="K42" s="543"/>
      <c r="L42" s="543"/>
      <c r="M42" s="543"/>
      <c r="N42" s="543"/>
      <c r="O42" s="543"/>
      <c r="P42" s="543"/>
      <c r="Q42" s="543"/>
      <c r="R42" s="543"/>
      <c r="S42" s="544"/>
      <c r="T42" s="376">
        <f>T13</f>
        <v>0</v>
      </c>
      <c r="U42" s="377"/>
    </row>
    <row r="43" spans="3:29" ht="24.75" customHeight="1">
      <c r="C43" s="100"/>
      <c r="D43" s="100"/>
      <c r="E43" s="100"/>
      <c r="F43" s="100"/>
      <c r="G43" s="100"/>
      <c r="H43" s="100"/>
      <c r="I43" s="100"/>
      <c r="J43" s="100"/>
      <c r="K43" s="100"/>
      <c r="L43" s="100"/>
      <c r="M43" s="100"/>
      <c r="N43" s="100"/>
      <c r="O43" s="100"/>
      <c r="P43" s="100"/>
      <c r="Q43" s="100"/>
      <c r="R43" s="100"/>
      <c r="S43" s="100"/>
      <c r="T43" s="100"/>
      <c r="U43" s="100"/>
    </row>
    <row r="44" spans="3:29">
      <c r="C44" s="46" t="s">
        <v>229</v>
      </c>
    </row>
    <row r="45" spans="3:29">
      <c r="C45" s="46" t="s">
        <v>230</v>
      </c>
    </row>
  </sheetData>
  <sheetProtection algorithmName="SHA-512" hashValue="z6o2F9j6pBb8K8CXmw/l/UqVb32ttuC3PWDIyF9EjuckCvbrJo+djF3EfsKJlL7qlwYvhN7dekUq/VudkowaLg==" saltValue="t83M9y6g57x4AgU8ouZpwA==" spinCount="100000" sheet="1" objects="1" scenarios="1"/>
  <mergeCells count="73">
    <mergeCell ref="D41:S42"/>
    <mergeCell ref="F39:U40"/>
    <mergeCell ref="T13:U38"/>
    <mergeCell ref="D14:E15"/>
    <mergeCell ref="G13:I13"/>
    <mergeCell ref="C11:E13"/>
    <mergeCell ref="T42:U42"/>
    <mergeCell ref="C14:C38"/>
    <mergeCell ref="C41:C42"/>
    <mergeCell ref="C39:E39"/>
    <mergeCell ref="C40:E40"/>
    <mergeCell ref="T41:U41"/>
    <mergeCell ref="R16:R18"/>
    <mergeCell ref="R14:R15"/>
    <mergeCell ref="S11:S38"/>
    <mergeCell ref="L14:N15"/>
    <mergeCell ref="S2:U2"/>
    <mergeCell ref="S1:U1"/>
    <mergeCell ref="S3:U3"/>
    <mergeCell ref="F7:I10"/>
    <mergeCell ref="T11:U11"/>
    <mergeCell ref="T8:U8"/>
    <mergeCell ref="T9:U9"/>
    <mergeCell ref="T10:U10"/>
    <mergeCell ref="F1:J1"/>
    <mergeCell ref="C4:U4"/>
    <mergeCell ref="C7:E10"/>
    <mergeCell ref="G15:I15"/>
    <mergeCell ref="G16:I16"/>
    <mergeCell ref="D19:E20"/>
    <mergeCell ref="L19:N20"/>
    <mergeCell ref="D16:D17"/>
    <mergeCell ref="D18:E18"/>
    <mergeCell ref="G17:I17"/>
    <mergeCell ref="F18:J18"/>
    <mergeCell ref="R19:R20"/>
    <mergeCell ref="G20:I20"/>
    <mergeCell ref="D21:D22"/>
    <mergeCell ref="G21:I21"/>
    <mergeCell ref="R21:R23"/>
    <mergeCell ref="G22:I22"/>
    <mergeCell ref="D23:E23"/>
    <mergeCell ref="F23:J23"/>
    <mergeCell ref="D24:E25"/>
    <mergeCell ref="L24:N25"/>
    <mergeCell ref="R24:R25"/>
    <mergeCell ref="G25:I25"/>
    <mergeCell ref="D26:D27"/>
    <mergeCell ref="G26:I26"/>
    <mergeCell ref="R26:R28"/>
    <mergeCell ref="G27:I27"/>
    <mergeCell ref="D28:E28"/>
    <mergeCell ref="F28:J28"/>
    <mergeCell ref="D29:E30"/>
    <mergeCell ref="L29:N30"/>
    <mergeCell ref="R29:R30"/>
    <mergeCell ref="G30:I30"/>
    <mergeCell ref="D31:D32"/>
    <mergeCell ref="G31:I31"/>
    <mergeCell ref="R31:R33"/>
    <mergeCell ref="G32:I32"/>
    <mergeCell ref="D33:E33"/>
    <mergeCell ref="F33:J33"/>
    <mergeCell ref="D34:E35"/>
    <mergeCell ref="L34:N35"/>
    <mergeCell ref="R34:R35"/>
    <mergeCell ref="G35:I35"/>
    <mergeCell ref="D36:D37"/>
    <mergeCell ref="G36:I36"/>
    <mergeCell ref="R36:R38"/>
    <mergeCell ref="G37:I37"/>
    <mergeCell ref="D38:E38"/>
    <mergeCell ref="F38:J38"/>
  </mergeCells>
  <phoneticPr fontId="1"/>
  <conditionalFormatting sqref="R1:S1 R3:S3">
    <cfRule type="containsBlanks" dxfId="280" priority="352">
      <formula>LEN(TRIM(R1))=0</formula>
    </cfRule>
  </conditionalFormatting>
  <conditionalFormatting sqref="J15">
    <cfRule type="expression" dxfId="279" priority="340">
      <formula>AND(D14&lt;&gt;"", ISBLANK(J15))</formula>
    </cfRule>
    <cfRule type="expression" priority="341">
      <formula>ISBLANK(D14)</formula>
    </cfRule>
  </conditionalFormatting>
  <conditionalFormatting sqref="S2">
    <cfRule type="expression" dxfId="278" priority="383">
      <formula>S2=""</formula>
    </cfRule>
  </conditionalFormatting>
  <conditionalFormatting sqref="F39">
    <cfRule type="expression" dxfId="277" priority="327">
      <formula>AND(C39&lt;&gt;"",$F$39="")</formula>
    </cfRule>
  </conditionalFormatting>
  <conditionalFormatting sqref="G13:I13">
    <cfRule type="expression" dxfId="276" priority="299">
      <formula>ISBLANK($G$13)</formula>
    </cfRule>
  </conditionalFormatting>
  <conditionalFormatting sqref="L2:L3">
    <cfRule type="expression" dxfId="275" priority="467">
      <formula>ISBLANL(U2)</formula>
    </cfRule>
  </conditionalFormatting>
  <conditionalFormatting sqref="G14 G11:G12">
    <cfRule type="expression" dxfId="274" priority="479">
      <formula>AND(D11&lt;&gt;"", G11&lt;&gt;"", LEN(G11)&lt;&gt;5)</formula>
    </cfRule>
    <cfRule type="expression" dxfId="273" priority="480">
      <formula>AND(D11&lt;&gt;"", ISBLANK(G11))</formula>
    </cfRule>
    <cfRule type="expression" priority="481">
      <formula>ISBLANK(D11)</formula>
    </cfRule>
  </conditionalFormatting>
  <conditionalFormatting sqref="K15">
    <cfRule type="expression" dxfId="272" priority="487">
      <formula>AND(D14&lt;&gt;"", ISBLANK(K15))</formula>
    </cfRule>
    <cfRule type="expression" priority="488">
      <formula>ISBLANK(D14)</formula>
    </cfRule>
  </conditionalFormatting>
  <conditionalFormatting sqref="G15:I15">
    <cfRule type="expression" dxfId="271" priority="497">
      <formula>AND(D14&lt;&gt;"",G15="")</formula>
    </cfRule>
  </conditionalFormatting>
  <conditionalFormatting sqref="J16 F18">
    <cfRule type="expression" dxfId="270" priority="502">
      <formula>AND(#REF!&lt;&gt;"", ISBLANK(F16))</formula>
    </cfRule>
    <cfRule type="expression" priority="503">
      <formula>ISBLANK(#REF!)</formula>
    </cfRule>
  </conditionalFormatting>
  <conditionalFormatting sqref="K16 K18">
    <cfRule type="expression" dxfId="269" priority="504">
      <formula>AND(#REF!&lt;&gt;"", ISBLANK(K16))</formula>
    </cfRule>
    <cfRule type="expression" priority="505">
      <formula>ISBLANK(#REF!)</formula>
    </cfRule>
  </conditionalFormatting>
  <conditionalFormatting sqref="G17:I17">
    <cfRule type="expression" dxfId="268" priority="220">
      <formula>AND(#REF!&lt;&gt;"",G17="")</formula>
    </cfRule>
  </conditionalFormatting>
  <conditionalFormatting sqref="J17">
    <cfRule type="expression" dxfId="267" priority="222">
      <formula>AND(#REF!&lt;&gt;"", ISBLANK(J17))</formula>
    </cfRule>
    <cfRule type="expression" priority="223">
      <formula>ISBLANK(#REF!)</formula>
    </cfRule>
  </conditionalFormatting>
  <conditionalFormatting sqref="K17">
    <cfRule type="expression" dxfId="266" priority="224">
      <formula>AND(#REF!&lt;&gt;"", ISBLANK(K17))</formula>
    </cfRule>
    <cfRule type="expression" priority="225">
      <formula>ISBLANK(#REF!)</formula>
    </cfRule>
  </conditionalFormatting>
  <conditionalFormatting sqref="J13">
    <cfRule type="expression" dxfId="265" priority="102">
      <formula>ISBLANK($J$13)</formula>
    </cfRule>
  </conditionalFormatting>
  <conditionalFormatting sqref="K13">
    <cfRule type="expression" dxfId="264" priority="101">
      <formula>ISBLANK($K$13)</formula>
    </cfRule>
  </conditionalFormatting>
  <conditionalFormatting sqref="G11:G12">
    <cfRule type="expression" dxfId="263" priority="98">
      <formula>"and($G$11&lt;&gt;"""",len($G$11)&lt;&gt;5)"</formula>
    </cfRule>
    <cfRule type="expression" dxfId="262" priority="100">
      <formula>ISBLANK($G$11)</formula>
    </cfRule>
  </conditionalFormatting>
  <conditionalFormatting sqref="I11:I12">
    <cfRule type="expression" dxfId="261" priority="99">
      <formula>ISBLANK($I$11)</formula>
    </cfRule>
  </conditionalFormatting>
  <conditionalFormatting sqref="D14:E15">
    <cfRule type="expression" dxfId="260" priority="97">
      <formula>ISBLANK(D14)</formula>
    </cfRule>
  </conditionalFormatting>
  <conditionalFormatting sqref="I14">
    <cfRule type="expression" dxfId="259" priority="94">
      <formula>AND(D14&lt;&gt;"",ISBLANK(I14))</formula>
    </cfRule>
    <cfRule type="expression" dxfId="258" priority="95">
      <formula>AND(D14&lt;&gt;"", LEN(I14)&lt;&gt;6)</formula>
    </cfRule>
  </conditionalFormatting>
  <conditionalFormatting sqref="G16:I16">
    <cfRule type="expression" dxfId="257" priority="92">
      <formula>AND(E16&lt;&gt;"",G16="")</formula>
    </cfRule>
  </conditionalFormatting>
  <conditionalFormatting sqref="J16">
    <cfRule type="expression" dxfId="256" priority="91">
      <formula>AND(E16&lt;&gt;"",J16="")</formula>
    </cfRule>
  </conditionalFormatting>
  <conditionalFormatting sqref="K16">
    <cfRule type="expression" dxfId="255" priority="90">
      <formula>AND(E16&lt;&gt;0,K16="")</formula>
    </cfRule>
  </conditionalFormatting>
  <conditionalFormatting sqref="J20">
    <cfRule type="expression" dxfId="254" priority="78">
      <formula>AND(D19&lt;&gt;"", ISBLANK(J20))</formula>
    </cfRule>
    <cfRule type="expression" priority="79">
      <formula>ISBLANK(D19)</formula>
    </cfRule>
  </conditionalFormatting>
  <conditionalFormatting sqref="G19">
    <cfRule type="expression" dxfId="253" priority="80">
      <formula>AND(D19&lt;&gt;"", G19&lt;&gt;"", LEN(G19)&lt;&gt;5)</formula>
    </cfRule>
    <cfRule type="expression" dxfId="252" priority="81">
      <formula>AND(D19&lt;&gt;"", ISBLANK(G19))</formula>
    </cfRule>
    <cfRule type="expression" priority="82">
      <formula>ISBLANK(D19)</formula>
    </cfRule>
  </conditionalFormatting>
  <conditionalFormatting sqref="K20">
    <cfRule type="expression" dxfId="251" priority="83">
      <formula>AND(D19&lt;&gt;"", ISBLANK(K20))</formula>
    </cfRule>
    <cfRule type="expression" priority="84">
      <formula>ISBLANK(D19)</formula>
    </cfRule>
  </conditionalFormatting>
  <conditionalFormatting sqref="G20:I20">
    <cfRule type="expression" dxfId="250" priority="85">
      <formula>AND(D19&lt;&gt;"",G20="")</formula>
    </cfRule>
  </conditionalFormatting>
  <conditionalFormatting sqref="J21 F23">
    <cfRule type="expression" dxfId="249" priority="86">
      <formula>AND(#REF!&lt;&gt;"", ISBLANK(F21))</formula>
    </cfRule>
    <cfRule type="expression" priority="87">
      <formula>ISBLANK(#REF!)</formula>
    </cfRule>
  </conditionalFormatting>
  <conditionalFormatting sqref="K21 K23">
    <cfRule type="expression" dxfId="248" priority="88">
      <formula>AND(#REF!&lt;&gt;"", ISBLANK(K21))</formula>
    </cfRule>
    <cfRule type="expression" priority="89">
      <formula>ISBLANK(#REF!)</formula>
    </cfRule>
  </conditionalFormatting>
  <conditionalFormatting sqref="G22:I22">
    <cfRule type="expression" dxfId="247" priority="73">
      <formula>AND(#REF!&lt;&gt;"",G22="")</formula>
    </cfRule>
  </conditionalFormatting>
  <conditionalFormatting sqref="J22">
    <cfRule type="expression" dxfId="246" priority="74">
      <formula>AND(#REF!&lt;&gt;"", ISBLANK(J22))</formula>
    </cfRule>
    <cfRule type="expression" priority="75">
      <formula>ISBLANK(#REF!)</formula>
    </cfRule>
  </conditionalFormatting>
  <conditionalFormatting sqref="K22">
    <cfRule type="expression" dxfId="245" priority="76">
      <formula>AND(#REF!&lt;&gt;"", ISBLANK(K22))</formula>
    </cfRule>
    <cfRule type="expression" priority="77">
      <formula>ISBLANK(#REF!)</formula>
    </cfRule>
  </conditionalFormatting>
  <conditionalFormatting sqref="I19">
    <cfRule type="expression" dxfId="244" priority="70">
      <formula>AND(D19&lt;&gt;"",ISBLANK(I19))</formula>
    </cfRule>
    <cfRule type="expression" dxfId="243" priority="71">
      <formula>AND(D19&lt;&gt;"", LEN(I19)&lt;&gt;6)</formula>
    </cfRule>
  </conditionalFormatting>
  <conditionalFormatting sqref="G21:I21">
    <cfRule type="expression" dxfId="242" priority="69">
      <formula>AND(E21&lt;&gt;"",G21="")</formula>
    </cfRule>
  </conditionalFormatting>
  <conditionalFormatting sqref="J21">
    <cfRule type="expression" dxfId="241" priority="68">
      <formula>AND(E21&lt;&gt;"",J21="")</formula>
    </cfRule>
  </conditionalFormatting>
  <conditionalFormatting sqref="K21">
    <cfRule type="expression" dxfId="240" priority="67">
      <formula>AND(E21&lt;&gt;0,K21="")</formula>
    </cfRule>
  </conditionalFormatting>
  <conditionalFormatting sqref="J25">
    <cfRule type="expression" dxfId="239" priority="55">
      <formula>AND(D24&lt;&gt;"", ISBLANK(J25))</formula>
    </cfRule>
    <cfRule type="expression" priority="56">
      <formula>ISBLANK(D24)</formula>
    </cfRule>
  </conditionalFormatting>
  <conditionalFormatting sqref="G24">
    <cfRule type="expression" dxfId="238" priority="57">
      <formula>AND(D24&lt;&gt;"", G24&lt;&gt;"", LEN(G24)&lt;&gt;5)</formula>
    </cfRule>
    <cfRule type="expression" dxfId="237" priority="58">
      <formula>AND(D24&lt;&gt;"", ISBLANK(G24))</formula>
    </cfRule>
    <cfRule type="expression" priority="59">
      <formula>ISBLANK(D24)</formula>
    </cfRule>
  </conditionalFormatting>
  <conditionalFormatting sqref="K25">
    <cfRule type="expression" dxfId="236" priority="60">
      <formula>AND(D24&lt;&gt;"", ISBLANK(K25))</formula>
    </cfRule>
    <cfRule type="expression" priority="61">
      <formula>ISBLANK(D24)</formula>
    </cfRule>
  </conditionalFormatting>
  <conditionalFormatting sqref="G25:I25">
    <cfRule type="expression" dxfId="235" priority="62">
      <formula>AND(D24&lt;&gt;"",G25="")</formula>
    </cfRule>
  </conditionalFormatting>
  <conditionalFormatting sqref="J26 F28">
    <cfRule type="expression" dxfId="234" priority="63">
      <formula>AND(#REF!&lt;&gt;"", ISBLANK(F26))</formula>
    </cfRule>
    <cfRule type="expression" priority="64">
      <formula>ISBLANK(#REF!)</formula>
    </cfRule>
  </conditionalFormatting>
  <conditionalFormatting sqref="K26 K28">
    <cfRule type="expression" dxfId="233" priority="65">
      <formula>AND(#REF!&lt;&gt;"", ISBLANK(K26))</formula>
    </cfRule>
    <cfRule type="expression" priority="66">
      <formula>ISBLANK(#REF!)</formula>
    </cfRule>
  </conditionalFormatting>
  <conditionalFormatting sqref="G27:I27">
    <cfRule type="expression" dxfId="232" priority="50">
      <formula>AND(#REF!&lt;&gt;"",G27="")</formula>
    </cfRule>
  </conditionalFormatting>
  <conditionalFormatting sqref="J27">
    <cfRule type="expression" dxfId="231" priority="51">
      <formula>AND(#REF!&lt;&gt;"", ISBLANK(J27))</formula>
    </cfRule>
    <cfRule type="expression" priority="52">
      <formula>ISBLANK(#REF!)</formula>
    </cfRule>
  </conditionalFormatting>
  <conditionalFormatting sqref="K27">
    <cfRule type="expression" dxfId="230" priority="53">
      <formula>AND(#REF!&lt;&gt;"", ISBLANK(K27))</formula>
    </cfRule>
    <cfRule type="expression" priority="54">
      <formula>ISBLANK(#REF!)</formula>
    </cfRule>
  </conditionalFormatting>
  <conditionalFormatting sqref="I24">
    <cfRule type="expression" dxfId="229" priority="48">
      <formula>AND(D24&lt;&gt;"",ISBLANK(I24))</formula>
    </cfRule>
    <cfRule type="expression" dxfId="228" priority="49">
      <formula>AND(D24&lt;&gt;"", LEN(I24)&lt;&gt;6)</formula>
    </cfRule>
  </conditionalFormatting>
  <conditionalFormatting sqref="G26:I26">
    <cfRule type="expression" dxfId="227" priority="47">
      <formula>AND(E26&lt;&gt;"",G26="")</formula>
    </cfRule>
  </conditionalFormatting>
  <conditionalFormatting sqref="J26">
    <cfRule type="expression" dxfId="226" priority="46">
      <formula>AND(E26&lt;&gt;"",J26="")</formula>
    </cfRule>
  </conditionalFormatting>
  <conditionalFormatting sqref="K26">
    <cfRule type="expression" dxfId="225" priority="45">
      <formula>AND(E26&lt;&gt;0,K26="")</formula>
    </cfRule>
  </conditionalFormatting>
  <conditionalFormatting sqref="J30">
    <cfRule type="expression" dxfId="224" priority="33">
      <formula>AND(D29&lt;&gt;"", ISBLANK(J30))</formula>
    </cfRule>
    <cfRule type="expression" priority="34">
      <formula>ISBLANK(D29)</formula>
    </cfRule>
  </conditionalFormatting>
  <conditionalFormatting sqref="G29">
    <cfRule type="expression" dxfId="223" priority="35">
      <formula>AND(D29&lt;&gt;"", G29&lt;&gt;"", LEN(G29)&lt;&gt;5)</formula>
    </cfRule>
    <cfRule type="expression" dxfId="222" priority="36">
      <formula>AND(D29&lt;&gt;"", ISBLANK(G29))</formula>
    </cfRule>
    <cfRule type="expression" priority="37">
      <formula>ISBLANK(D29)</formula>
    </cfRule>
  </conditionalFormatting>
  <conditionalFormatting sqref="K30">
    <cfRule type="expression" dxfId="221" priority="38">
      <formula>AND(D29&lt;&gt;"", ISBLANK(K30))</formula>
    </cfRule>
    <cfRule type="expression" priority="39">
      <formula>ISBLANK(D29)</formula>
    </cfRule>
  </conditionalFormatting>
  <conditionalFormatting sqref="G30:I30">
    <cfRule type="expression" dxfId="220" priority="40">
      <formula>AND(D29&lt;&gt;"",G30="")</formula>
    </cfRule>
  </conditionalFormatting>
  <conditionalFormatting sqref="J31 F33">
    <cfRule type="expression" dxfId="219" priority="41">
      <formula>AND(#REF!&lt;&gt;"", ISBLANK(F31))</formula>
    </cfRule>
    <cfRule type="expression" priority="42">
      <formula>ISBLANK(#REF!)</formula>
    </cfRule>
  </conditionalFormatting>
  <conditionalFormatting sqref="K31 K33">
    <cfRule type="expression" dxfId="218" priority="43">
      <formula>AND(#REF!&lt;&gt;"", ISBLANK(K31))</formula>
    </cfRule>
    <cfRule type="expression" priority="44">
      <formula>ISBLANK(#REF!)</formula>
    </cfRule>
  </conditionalFormatting>
  <conditionalFormatting sqref="G32:I32">
    <cfRule type="expression" dxfId="217" priority="28">
      <formula>AND(#REF!&lt;&gt;"",G32="")</formula>
    </cfRule>
  </conditionalFormatting>
  <conditionalFormatting sqref="J32">
    <cfRule type="expression" dxfId="216" priority="29">
      <formula>AND(#REF!&lt;&gt;"", ISBLANK(J32))</formula>
    </cfRule>
    <cfRule type="expression" priority="30">
      <formula>ISBLANK(#REF!)</formula>
    </cfRule>
  </conditionalFormatting>
  <conditionalFormatting sqref="K32">
    <cfRule type="expression" dxfId="215" priority="31">
      <formula>AND(#REF!&lt;&gt;"", ISBLANK(K32))</formula>
    </cfRule>
    <cfRule type="expression" priority="32">
      <formula>ISBLANK(#REF!)</formula>
    </cfRule>
  </conditionalFormatting>
  <conditionalFormatting sqref="I29">
    <cfRule type="expression" dxfId="214" priority="26">
      <formula>AND(D29&lt;&gt;"",ISBLANK(I29))</formula>
    </cfRule>
    <cfRule type="expression" dxfId="213" priority="27">
      <formula>AND(D29&lt;&gt;"", LEN(I29)&lt;&gt;6)</formula>
    </cfRule>
  </conditionalFormatting>
  <conditionalFormatting sqref="G31:I31">
    <cfRule type="expression" dxfId="212" priority="25">
      <formula>AND(E31&lt;&gt;"",G31="")</formula>
    </cfRule>
  </conditionalFormatting>
  <conditionalFormatting sqref="J31">
    <cfRule type="expression" dxfId="211" priority="24">
      <formula>AND(E31&lt;&gt;"",J31="")</formula>
    </cfRule>
  </conditionalFormatting>
  <conditionalFormatting sqref="K31">
    <cfRule type="expression" dxfId="210" priority="23">
      <formula>AND(E31&lt;&gt;0,K31="")</formula>
    </cfRule>
  </conditionalFormatting>
  <conditionalFormatting sqref="J35">
    <cfRule type="expression" dxfId="209" priority="11">
      <formula>AND(D34&lt;&gt;"", ISBLANK(J35))</formula>
    </cfRule>
    <cfRule type="expression" priority="12">
      <formula>ISBLANK(D34)</formula>
    </cfRule>
  </conditionalFormatting>
  <conditionalFormatting sqref="G34">
    <cfRule type="expression" dxfId="208" priority="13">
      <formula>AND(D34&lt;&gt;"", G34&lt;&gt;"", LEN(G34)&lt;&gt;5)</formula>
    </cfRule>
    <cfRule type="expression" dxfId="207" priority="14">
      <formula>AND(D34&lt;&gt;"", ISBLANK(G34))</formula>
    </cfRule>
    <cfRule type="expression" priority="15">
      <formula>ISBLANK(D34)</formula>
    </cfRule>
  </conditionalFormatting>
  <conditionalFormatting sqref="K35">
    <cfRule type="expression" dxfId="206" priority="16">
      <formula>AND(D34&lt;&gt;"", ISBLANK(K35))</formula>
    </cfRule>
    <cfRule type="expression" priority="17">
      <formula>ISBLANK(D34)</formula>
    </cfRule>
  </conditionalFormatting>
  <conditionalFormatting sqref="G35:I35">
    <cfRule type="expression" dxfId="205" priority="18">
      <formula>AND(D34&lt;&gt;"",G35="")</formula>
    </cfRule>
  </conditionalFormatting>
  <conditionalFormatting sqref="J36 F38">
    <cfRule type="expression" dxfId="204" priority="19">
      <formula>AND(#REF!&lt;&gt;"", ISBLANK(F36))</formula>
    </cfRule>
    <cfRule type="expression" priority="20">
      <formula>ISBLANK(#REF!)</formula>
    </cfRule>
  </conditionalFormatting>
  <conditionalFormatting sqref="K36 K38">
    <cfRule type="expression" dxfId="203" priority="21">
      <formula>AND(#REF!&lt;&gt;"", ISBLANK(K36))</formula>
    </cfRule>
    <cfRule type="expression" priority="22">
      <formula>ISBLANK(#REF!)</formula>
    </cfRule>
  </conditionalFormatting>
  <conditionalFormatting sqref="G37:I37">
    <cfRule type="expression" dxfId="202" priority="6">
      <formula>AND(#REF!&lt;&gt;"",G37="")</formula>
    </cfRule>
  </conditionalFormatting>
  <conditionalFormatting sqref="J37">
    <cfRule type="expression" dxfId="201" priority="7">
      <formula>AND(#REF!&lt;&gt;"", ISBLANK(J37))</formula>
    </cfRule>
    <cfRule type="expression" priority="8">
      <formula>ISBLANK(#REF!)</formula>
    </cfRule>
  </conditionalFormatting>
  <conditionalFormatting sqref="K37">
    <cfRule type="expression" dxfId="200" priority="9">
      <formula>AND(#REF!&lt;&gt;"", ISBLANK(K37))</formula>
    </cfRule>
    <cfRule type="expression" priority="10">
      <formula>ISBLANK(#REF!)</formula>
    </cfRule>
  </conditionalFormatting>
  <conditionalFormatting sqref="I34">
    <cfRule type="expression" dxfId="199" priority="4">
      <formula>AND(D34&lt;&gt;"",ISBLANK(I34))</formula>
    </cfRule>
    <cfRule type="expression" dxfId="198" priority="5">
      <formula>AND(D34&lt;&gt;"", LEN(I34)&lt;&gt;6)</formula>
    </cfRule>
  </conditionalFormatting>
  <conditionalFormatting sqref="G36:I36">
    <cfRule type="expression" dxfId="197" priority="3">
      <formula>AND(E36&lt;&gt;"",G36="")</formula>
    </cfRule>
  </conditionalFormatting>
  <conditionalFormatting sqref="J36">
    <cfRule type="expression" dxfId="196" priority="2">
      <formula>AND(E36&lt;&gt;"",J36="")</formula>
    </cfRule>
  </conditionalFormatting>
  <conditionalFormatting sqref="K36">
    <cfRule type="expression" dxfId="195" priority="1">
      <formula>AND(E36&lt;&gt;0,K36="")</formula>
    </cfRule>
  </conditionalFormatting>
  <conditionalFormatting sqref="R3:S3">
    <cfRule type="expression" dxfId="194" priority="511">
      <formula>AND($S$3&lt;&gt;"",LEN($S$3)&lt;&gt;10)</formula>
    </cfRule>
  </conditionalFormatting>
  <dataValidations count="4">
    <dataValidation imeMode="disabled" allowBlank="1" showInputMessage="1" showErrorMessage="1" sqref="K30:K33 K13 K15:K18 K25:K28 K20:K23 K35:K38" xr:uid="{5F1D8A4F-F6B5-4190-925E-6748C1BC67B0}"/>
    <dataValidation type="list" allowBlank="1" showInputMessage="1" showErrorMessage="1" sqref="D14 D29 D19 D24 D34" xr:uid="{8A0E963D-2293-49DE-8205-7E74E14174C0}">
      <formula1>"①移乗支援（装着）,②移乗支援（非装着）,③移動支援（屋外）,④移動支援（屋内）,⑤移動支援（装着）,⑥排泄支援（排泄予測・検知）,⑦排泄支援（排泄物処理）,⑧排泄支援（動作支援）,⑨入浴支援,⑩見守り・コミュニケーション（見守り（施設））,⑪見守り・コミュニケーション（見守り（在宅））,⑫見守り・コミュニケーション（コミュニケーション）,⑬食事・栄養管理支援,⑭認知症生活支援・認知症ケア支援,⑮その他都道府県が認めたもの"</formula1>
    </dataValidation>
    <dataValidation type="list" allowBlank="1" showInputMessage="1" showErrorMessage="1" sqref="E16:E17 E31:E32 E21:E22 E26:E27 E36:E37" xr:uid="{4CBB0280-4621-4AF9-B01D-746309D30474}">
      <formula1>"パソコン,タブレット"</formula1>
    </dataValidation>
    <dataValidation type="list" allowBlank="1" showInputMessage="1" showErrorMessage="1" sqref="L3" xr:uid="{39299EF0-6B51-4928-8A9F-C3FAAC8C43E8}">
      <formula1>#REF!</formula1>
    </dataValidation>
  </dataValidations>
  <pageMargins left="0.70866141732283472" right="0.70866141732283472" top="0.74803149606299213" bottom="0.74803149606299213" header="0.31496062992125984" footer="0.31496062992125984"/>
  <pageSetup paperSize="8" scale="56"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3FFA1BE-E654-46D9-8F62-8CCEFDA7116C}">
          <x14:formula1>
            <xm:f>ここは触らない!$C$2:$C$67</xm:f>
          </x14:formula1>
          <xm:sqref>S2:U2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表紙（様式作成前にお読みください）</vt:lpstr>
      <vt:lpstr>交付申請書</vt:lpstr>
      <vt:lpstr>事業所名_別紙1</vt:lpstr>
      <vt:lpstr>別紙1 記入見本 </vt:lpstr>
      <vt:lpstr>経費所要額調書（合計）</vt:lpstr>
      <vt:lpstr>経費所要額調（注意書き）</vt:lpstr>
      <vt:lpstr>別紙経費所要額調1</vt:lpstr>
      <vt:lpstr>別紙経費所要額調2</vt:lpstr>
      <vt:lpstr>別紙経費所要額調3</vt:lpstr>
      <vt:lpstr>誓約書</vt:lpstr>
      <vt:lpstr>変更承認申請書</vt:lpstr>
      <vt:lpstr>中止（廃止）承認申請書</vt:lpstr>
      <vt:lpstr>実績報告書</vt:lpstr>
      <vt:lpstr>別紙実績報告額調1</vt:lpstr>
      <vt:lpstr>実績報告額調（合計）</vt:lpstr>
      <vt:lpstr>別紙実績報告額調2</vt:lpstr>
      <vt:lpstr>別紙実績報告額調3</vt:lpstr>
      <vt:lpstr>精算払請求書</vt:lpstr>
      <vt:lpstr>ここは触らない</vt:lpstr>
      <vt:lpstr>データセット</vt:lpstr>
      <vt:lpstr>'経費所要額調書（合計）'!Print_Area</vt:lpstr>
      <vt:lpstr>交付申請書!Print_Area</vt:lpstr>
      <vt:lpstr>事業所名_別紙1!Print_Area</vt:lpstr>
      <vt:lpstr>'実績報告額調（合計）'!Print_Area</vt:lpstr>
      <vt:lpstr>実績報告書!Print_Area</vt:lpstr>
      <vt:lpstr>精算払請求書!Print_Area</vt:lpstr>
      <vt:lpstr>誓約書!Print_Area</vt:lpstr>
      <vt:lpstr>'中止（廃止）承認申請書'!Print_Area</vt:lpstr>
      <vt:lpstr>'別紙1 記入見本 '!Print_Area</vt:lpstr>
      <vt:lpstr>別紙経費所要額調1!Print_Area</vt:lpstr>
      <vt:lpstr>別紙経費所要額調2!Print_Area</vt:lpstr>
      <vt:lpstr>別紙経費所要額調3!Print_Area</vt:lpstr>
      <vt:lpstr>別紙実績報告額調1!Print_Area</vt:lpstr>
      <vt:lpstr>別紙実績報告額調2!Print_Area</vt:lpstr>
      <vt:lpstr>別紙実績報告額調3!Print_Area</vt:lpstr>
      <vt:lpstr>変更承認申請書!Print_Area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吉田　詩織</dc:creator>
  <cp:keywords/>
  <dc:description/>
  <cp:lastModifiedBy>稗田　詩織</cp:lastModifiedBy>
  <cp:revision/>
  <cp:lastPrinted>2025-07-09T08:50:43Z</cp:lastPrinted>
  <dcterms:created xsi:type="dcterms:W3CDTF">2022-03-18T10:08:48Z</dcterms:created>
  <dcterms:modified xsi:type="dcterms:W3CDTF">2025-09-02T05:55:45Z</dcterms:modified>
  <cp:category/>
  <cp:contentStatus/>
</cp:coreProperties>
</file>