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F-nwc04fs01.intra.pref.yamaguchi.lg.jp\00000_山口県\05060_長寿社会課\070_介護保険班\19_処遇改善（加算・補助金等）\介護職員等処遇改善加算\共通\☆実績報告書\R6年度実績報告書\様式\"/>
    </mc:Choice>
  </mc:AlternateContent>
  <xr:revisionPtr revIDLastSave="0" documentId="13_ncr:1_{E2274239-2DE3-4FDE-B0A1-B2BF262DE452}" xr6:coauthVersionLast="36" xr6:coauthVersionMax="47" xr10:uidLastSave="{00000000-0000-0000-0000-000000000000}"/>
  <bookViews>
    <workbookView xWindow="2868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N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K190" i="15" s="1"/>
  <c r="AI84" i="15"/>
  <c r="AE6" i="20"/>
  <c r="AM106" i="15" s="1"/>
  <c r="S107" i="15" s="1"/>
  <c r="AK185" i="15"/>
  <c r="T95" i="15" l="1"/>
  <c r="T89" i="15"/>
  <c r="Q38" i="15"/>
  <c r="Q36" i="15" s="1"/>
  <c r="AK188" i="15"/>
  <c r="AK187" i="15"/>
  <c r="U72" i="15"/>
  <c r="AK189" i="15" l="1"/>
  <c r="Y36" i="15"/>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<sst xmlns="http://schemas.openxmlformats.org/spreadsheetml/2006/main" count="4638" uniqueCount="2319">
  <si>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</si>
  <si>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</si>
  <si>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</si>
  <si>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</si>
  <si>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</si>
  <si>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</si>
  <si>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</si>
  <si>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</si>
  <si>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</si>
  <si>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</si>
  <si>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</si>
  <si>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</si>
  <si>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</si>
  <si>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</si>
  <si>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</si>
  <si>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</si>
  <si>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</si>
  <si>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</si>
  <si>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</si>
  <si>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</si>
  <si>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</si>
  <si>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</si>
  <si>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</si>
  <si>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</si>
  <si>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</si>
  <si>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</si>
  <si>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</si>
  <si>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</si>
  <si>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</si>
  <si>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</si>
  <si>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</si>
  <si>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</si>
  <si>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</si>
  <si>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</si>
  <si>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</si>
  <si>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</si>
  <si>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</si>
  <si>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</si>
  <si>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</si>
  <si>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</si>
  <si>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</si>
  <si>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</si>
  <si>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</si>
  <si>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</si>
  <si>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</si>
  <si>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○○ケアセンター</t>
    <phoneticPr fontId="16"/>
  </si>
  <si>
    <t>訪問介護</t>
  </si>
  <si>
    <t>訪問型サービス（総合事業）</t>
  </si>
  <si>
    <t>デイサービス△△</t>
    <phoneticPr fontId="16"/>
  </si>
  <si>
    <t>通所介護</t>
  </si>
  <si>
    <t>○○の家</t>
    <rPh sb="3" eb="4">
      <t>イエ</t>
    </rPh>
    <phoneticPr fontId="16"/>
  </si>
  <si>
    <t>（介護予防）小規模多機能型居宅介護</t>
  </si>
  <si>
    <t>千葉県</t>
  </si>
  <si>
    <t>千葉市</t>
  </si>
  <si>
    <t>介護老人福祉施設○○園</t>
    <rPh sb="0" eb="8">
      <t>カイゴロウジンフクシシセツ</t>
    </rPh>
    <rPh sb="10" eb="11">
      <t>エン</t>
    </rPh>
    <phoneticPr fontId="16"/>
  </si>
  <si>
    <t>介護老人福祉施設</t>
  </si>
  <si>
    <t>（介護予防）短期入所生活介護</t>
  </si>
  <si>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</si>
  <si>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</si>
  <si>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</si>
  <si>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</si>
  <si>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</si>
  <si>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</si>
  <si>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</si>
  <si>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</si>
  <si>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</si>
  <si>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</si>
  <si>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</si>
  <si>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</si>
  <si>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</si>
  <si>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</si>
  <si>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</si>
  <si>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</si>
  <si>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</si>
  <si>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</si>
  <si>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</si>
  <si>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</si>
  <si>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</si>
  <si>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</si>
  <si>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</si>
  <si>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</si>
  <si>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</si>
  <si>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</si>
  <si>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</si>
  <si>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</si>
  <si>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</si>
  <si>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</si>
  <si>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</si>
  <si>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</si>
  <si>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</si>
  <si>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</si>
  <si>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</si>
  <si>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</si>
  <si>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</si>
  <si>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</si>
  <si>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</si>
  <si>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</si>
  <si>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</si>
  <si>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</si>
  <si>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</si>
  <si>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</si>
  <si>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</si>
  <si>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</si>
  <si>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</si>
  <si>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</si>
  <si>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</si>
  <si>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</si>
  <si>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</si>
  <si>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</si>
  <si>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</si>
  <si>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</si>
  <si>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</si>
  <si>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</si>
  <si>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</si>
  <si>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</si>
  <si>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</si>
  <si>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</si>
  <si>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</si>
  <si>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</si>
  <si>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</si>
  <si>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</si>
  <si>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</si>
  <si>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</si>
  <si>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</si>
  <si>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</si>
  <si>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</si>
  <si>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</si>
  <si>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</si>
  <si>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</si>
  <si>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</si>
  <si>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</si>
  <si>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</si>
  <si>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</si>
  <si>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</si>
  <si>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</si>
  <si>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</si>
  <si>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</si>
  <si>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</si>
  <si>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</si>
  <si>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</si>
  <si>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</si>
  <si>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</si>
  <si>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</si>
  <si>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</si>
  <si>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</si>
  <si>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</si>
  <si>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</si>
  <si>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</si>
  <si>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</si>
  <si>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</si>
  <si>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</si>
  <si>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</si>
  <si>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</si>
  <si>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</si>
  <si>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</si>
  <si>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</si>
  <si>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</si>
  <si>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</si>
  <si>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</si>
  <si>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</si>
  <si>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</si>
  <si>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</si>
  <si>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</si>
  <si>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</si>
  <si>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</si>
  <si>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</si>
  <si>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</si>
  <si>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</si>
  <si>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</si>
  <si>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</si>
  <si>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</si>
  <si>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</si>
  <si>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</si>
  <si>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</si>
  <si>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</si>
  <si>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</si>
  <si>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</si>
  <si>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</si>
  <si>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</si>
  <si>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</si>
  <si>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</si>
  <si>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</si>
  <si>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</si>
  <si>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</si>
  <si>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</si>
  <si>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</si>
  <si>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</si>
  <si>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</si>
  <si>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</si>
  <si>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</si>
  <si>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</si>
  <si>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</si>
  <si>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</si>
  <si>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</si>
  <si>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</si>
  <si>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</si>
  <si>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</si>
  <si>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</si>
  <si>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</si>
  <si>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</si>
  <si>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</si>
  <si>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</si>
  <si>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</si>
  <si>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</si>
  <si>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</si>
  <si>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</si>
  <si>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</si>
  <si>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</si>
  <si>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</si>
  <si>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</si>
  <si>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</si>
  <si>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</si>
  <si>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</si>
  <si>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</si>
  <si>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</si>
  <si>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</si>
  <si>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</si>
  <si>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</si>
  <si>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</si>
  <si>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</si>
  <si>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</si>
  <si>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</si>
  <si>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</si>
  <si>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</si>
  <si>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</si>
  <si>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</si>
  <si>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</si>
  <si>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</si>
  <si>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</si>
  <si>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</si>
  <si>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</si>
  <si>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</si>
  <si>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</si>
  <si>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</si>
  <si>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</si>
  <si>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</si>
  <si>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</si>
  <si>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</si>
  <si>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</si>
  <si>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</si>
  <si>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</si>
  <si>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</si>
  <si>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</si>
  <si>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</si>
  <si>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</si>
  <si>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</si>
  <si>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</si>
  <si>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</si>
  <si>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</si>
  <si>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</si>
  <si>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</si>
  <si>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</si>
  <si>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</si>
  <si>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</si>
  <si>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</si>
  <si>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</si>
  <si>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</si>
  <si>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</si>
  <si>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</si>
  <si>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</si>
  <si>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</si>
  <si>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</si>
  <si>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</si>
  <si>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</si>
  <si>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</si>
  <si>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</si>
  <si>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</si>
  <si>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</si>
  <si>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</si>
  <si>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</si>
  <si>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</si>
  <si>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</si>
  <si>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</si>
  <si>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</si>
  <si>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</si>
  <si>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</si>
  <si>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</si>
  <si>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</si>
  <si>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</si>
  <si>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</si>
  <si>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</si>
  <si>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</si>
  <si>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</si>
  <si>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</si>
  <si>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</si>
  <si>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</si>
  <si>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</si>
  <si>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</si>
  <si>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</si>
  <si>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</si>
  <si>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</si>
  <si>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</si>
  <si>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</si>
  <si>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</si>
  <si>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</si>
  <si>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</si>
  <si>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</si>
  <si>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</si>
  <si>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</si>
  <si>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</si>
  <si>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</si>
  <si>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</si>
  <si>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</si>
  <si>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</si>
  <si>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</si>
  <si>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</si>
  <si>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</si>
  <si>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</si>
  <si>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</si>
  <si>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</si>
  <si>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</si>
  <si>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</si>
  <si>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</si>
  <si>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</si>
  <si>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</si>
  <si>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</si>
  <si>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</si>
  <si>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</si>
  <si>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</si>
  <si>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</si>
  <si>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</si>
  <si>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</si>
  <si>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</si>
  <si>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</si>
  <si>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</si>
  <si>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</si>
  <si>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</si>
  <si>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</si>
  <si>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</si>
  <si>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</si>
  <si>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</si>
  <si>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</si>
  <si>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</si>
  <si>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</si>
  <si>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</si>
  <si>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</si>
  <si>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</si>
  <si>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</si>
  <si>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</si>
  <si>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</si>
  <si>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</si>
  <si>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</si>
  <si>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</si>
  <si>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</si>
  <si>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</si>
  <si>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</si>
  <si>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</si>
  <si>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</si>
  <si>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</si>
  <si>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</si>
  <si>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</si>
  <si>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</si>
  <si>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</si>
  <si>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</si>
  <si>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</si>
  <si>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</si>
  <si>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</si>
  <si>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</si>
  <si>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</si>
  <si>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</si>
  <si>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</si>
  <si>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</si>
  <si>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</si>
  <si>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</si>
  <si>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</si>
  <si>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</si>
  <si>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</si>
  <si>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</si>
  <si>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</si>
  <si>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</si>
  <si>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</si>
  <si>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</si>
  <si>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</si>
  <si>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</si>
  <si>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</si>
  <si>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</si>
  <si>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</si>
  <si>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</si>
  <si>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</si>
  <si>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</si>
  <si>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</si>
  <si>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</si>
  <si>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</si>
  <si>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</si>
  <si>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</si>
  <si>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</si>
  <si>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</si>
  <si>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</si>
  <si>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</si>
  <si>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</si>
  <si>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</si>
  <si>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</si>
  <si>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</si>
  <si>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</si>
  <si>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</si>
  <si>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</si>
  <si>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</si>
  <si>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</si>
  <si>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</si>
  <si>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</si>
  <si>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</si>
  <si>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</si>
  <si>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</si>
  <si>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</si>
  <si>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</si>
  <si>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</si>
  <si>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</si>
  <si>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</si>
  <si>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</si>
  <si>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</si>
  <si>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</si>
  <si>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</si>
  <si>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</si>
  <si>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</si>
  <si>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</si>
  <si>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</si>
  <si>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</si>
  <si>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</si>
  <si>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</si>
  <si>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</si>
  <si>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</si>
  <si>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</si>
  <si>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</si>
  <si>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</si>
  <si>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</si>
  <si>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</si>
  <si>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</si>
  <si>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</si>
  <si>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</si>
  <si>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</si>
  <si>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</si>
  <si>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</si>
  <si>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</si>
  <si>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</si>
  <si>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</si>
  <si>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</si>
  <si>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</si>
  <si>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</si>
  <si>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</si>
  <si>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</si>
  <si>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</si>
  <si>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</si>
  <si>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</si>
  <si>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</si>
  <si>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</si>
  <si>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</si>
  <si>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</si>
  <si>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</si>
  <si>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</si>
  <si>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</si>
  <si>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</si>
  <si>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</si>
  <si>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</si>
  <si>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</si>
  <si>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</si>
  <si>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</si>
  <si>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</si>
  <si>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</si>
  <si>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</si>
  <si>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</si>
  <si>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</si>
  <si>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</si>
  <si>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</si>
  <si>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</si>
  <si>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</si>
  <si>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</si>
  <si>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</si>
  <si>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</si>
  <si>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</si>
  <si>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</si>
  <si>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</si>
  <si>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</si>
  <si>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</si>
  <si>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</si>
  <si>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</si>
  <si>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</si>
  <si>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</si>
  <si>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</si>
  <si>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</si>
  <si>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</si>
  <si>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</si>
  <si>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</si>
  <si>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</si>
  <si>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</si>
  <si>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</si>
  <si>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</si>
  <si>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</si>
  <si>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</si>
  <si>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</si>
  <si>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</si>
  <si>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</si>
  <si>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</si>
  <si>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</si>
  <si>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</si>
  <si>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</si>
  <si>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</si>
  <si>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</si>
  <si>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</si>
  <si>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</si>
  <si>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</si>
  <si>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</si>
  <si>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</si>
  <si>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</si>
  <si>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</si>
  <si>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</si>
  <si>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</si>
  <si>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</si>
  <si>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</si>
  <si>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</si>
  <si>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</si>
  <si>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</si>
  <si>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</si>
  <si>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</si>
  <si>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</si>
  <si>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</si>
  <si>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</si>
  <si>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</si>
  <si>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</si>
  <si>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</si>
  <si>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</si>
  <si>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</si>
  <si>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</si>
  <si>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</si>
  <si>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</si>
  <si>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</si>
  <si>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</si>
  <si>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</si>
  <si>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</si>
  <si>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</si>
  <si>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</si>
  <si>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</si>
  <si>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</si>
  <si>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</si>
  <si>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</si>
  <si>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</si>
  <si>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</si>
  <si>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</si>
  <si>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</si>
  <si>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</si>
  <si>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</si>
  <si>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</si>
  <si>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</si>
  <si>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</si>
  <si>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</si>
  <si>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</si>
  <si>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</si>
  <si>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</si>
  <si>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</si>
  <si>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</si>
  <si>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</si>
  <si>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</si>
  <si>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</si>
  <si>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</si>
  <si>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</si>
  <si>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</si>
  <si>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</si>
  <si>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</si>
  <si>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</si>
  <si>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</si>
  <si>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</si>
  <si>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</si>
  <si>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</si>
  <si>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</si>
  <si>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</si>
  <si>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</si>
  <si>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</si>
  <si>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</si>
  <si>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</si>
  <si>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</si>
  <si>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</si>
  <si>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</si>
  <si>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</si>
  <si>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</si>
  <si>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</si>
  <si>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</si>
  <si>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</si>
  <si>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</si>
  <si>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</si>
  <si>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</si>
  <si>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</si>
  <si>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</si>
  <si>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</si>
  <si>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</si>
  <si>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</si>
  <si>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</si>
  <si>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</si>
  <si>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</si>
  <si>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</si>
  <si>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</si>
  <si>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</si>
  <si>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</si>
  <si>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</si>
  <si>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</si>
  <si>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</si>
  <si>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</si>
  <si>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</si>
  <si>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</si>
  <si>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</si>
  <si>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</si>
  <si>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</si>
  <si>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</si>
  <si>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</si>
  <si>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</si>
  <si>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</si>
  <si>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</si>
  <si>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</si>
  <si>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</si>
  <si>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</si>
  <si>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</si>
  <si>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</si>
  <si>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</si>
  <si>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</si>
  <si>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</si>
  <si>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</si>
  <si>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</si>
  <si>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</si>
  <si>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</si>
  <si>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</si>
  <si>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</si>
  <si>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</si>
  <si>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</si>
  <si>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</si>
  <si>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</si>
  <si>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</si>
  <si>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</si>
  <si>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</si>
  <si>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</si>
  <si>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</si>
  <si>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</si>
  <si>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</si>
  <si>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</si>
  <si>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</si>
  <si>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</si>
  <si>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</si>
  <si>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</si>
  <si>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</si>
  <si>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</si>
  <si>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</si>
  <si>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</si>
  <si>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</si>
  <si>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</si>
  <si>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</si>
  <si>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</si>
  <si>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</si>
  <si>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</si>
  <si>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</si>
  <si>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</si>
  <si>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</si>
  <si>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</si>
  <si>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</si>
  <si>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</si>
  <si>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</si>
  <si>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</si>
  <si>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</si>
  <si>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</si>
  <si>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</si>
  <si>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</si>
  <si>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</si>
  <si>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</si>
  <si>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</si>
  <si>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</si>
  <si>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</si>
  <si>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</si>
  <si>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</si>
  <si>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</si>
  <si>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</si>
  <si>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</si>
  <si>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</si>
  <si>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</si>
  <si>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</si>
  <si>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</si>
  <si>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</si>
  <si>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</si>
  <si>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</si>
  <si>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</si>
  <si>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</si>
  <si>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</si>
  <si>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</si>
  <si>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</si>
  <si>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</si>
  <si>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</si>
  <si>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</si>
  <si>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</si>
  <si>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</si>
  <si>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</si>
  <si>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</si>
  <si>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</si>
  <si>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</si>
  <si>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</si>
  <si>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</si>
  <si>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</si>
  <si>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</si>
  <si>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</si>
  <si>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</si>
  <si>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</si>
  <si>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</si>
  <si>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</si>
  <si>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</si>
  <si>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</si>
  <si>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</si>
  <si>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</si>
  <si>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</si>
  <si>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</si>
  <si>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</si>
  <si>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</si>
  <si>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</si>
  <si>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</si>
  <si>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</si>
  <si>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</si>
  <si>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</si>
  <si>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</si>
  <si>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</si>
  <si>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</si>
  <si>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</si>
  <si>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</si>
  <si>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</si>
  <si>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</si>
  <si>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</si>
  <si>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</si>
  <si>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</si>
  <si>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</si>
  <si>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</si>
  <si>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</si>
  <si>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</si>
  <si>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</si>
  <si>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</si>
  <si>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</si>
  <si>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</si>
  <si>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</si>
  <si>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</si>
  <si>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</si>
  <si>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</si>
  <si>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</si>
  <si>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</si>
  <si>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</si>
  <si>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</si>
  <si>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</si>
  <si>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</si>
  <si>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</si>
  <si>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</si>
  <si>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</si>
  <si>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</si>
  <si>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</si>
  <si>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</si>
  <si>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</si>
  <si>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</si>
  <si>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</si>
  <si>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</si>
  <si>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</si>
  <si>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</si>
  <si>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</si>
  <si>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</si>
  <si>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</si>
  <si>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</si>
  <si>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</si>
  <si>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</si>
  <si>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</si>
  <si>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</si>
  <si>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</si>
  <si>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</si>
  <si>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</si>
  <si>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</si>
  <si>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</si>
  <si>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</si>
  <si>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</si>
  <si>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</si>
  <si>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</si>
  <si>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</si>
  <si>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</si>
  <si>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</si>
  <si>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</si>
  <si>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</si>
  <si>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</si>
  <si>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</si>
  <si>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</si>
  <si>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</si>
  <si>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</si>
  <si>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</si>
  <si>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</si>
  <si>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</si>
  <si>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</si>
  <si>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</si>
  <si>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</si>
  <si>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</si>
  <si>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</si>
  <si>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</si>
  <si>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</si>
  <si>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</si>
  <si>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</si>
  <si>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</si>
  <si>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</si>
  <si>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</si>
  <si>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</si>
  <si>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</si>
  <si>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</si>
  <si>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</si>
  <si>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</si>
  <si>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</si>
  <si>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</si>
  <si>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</si>
  <si>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</si>
  <si>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</si>
  <si>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</si>
  <si>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</si>
  <si>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</si>
  <si>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</si>
  <si>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</si>
  <si>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</si>
  <si>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</si>
  <si>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</si>
  <si>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</si>
  <si>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</si>
  <si>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</si>
  <si>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</si>
  <si>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</si>
  <si>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</si>
  <si>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</si>
  <si>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</si>
  <si>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</si>
  <si>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</si>
  <si>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</si>
  <si>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</si>
  <si>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</si>
  <si>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</si>
  <si>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</si>
  <si>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</si>
  <si>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</si>
  <si>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</si>
  <si>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</si>
  <si>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</si>
  <si>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</si>
  <si>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</si>
  <si>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</si>
  <si>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</si>
  <si>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</si>
  <si>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</si>
  <si>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</si>
  <si>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</si>
  <si>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</si>
  <si>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</si>
  <si>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</si>
  <si>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</si>
  <si>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</si>
  <si>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</si>
  <si>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</si>
  <si>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</si>
  <si>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</si>
  <si>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</si>
  <si>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</si>
  <si>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</si>
  <si>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</si>
  <si>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</si>
  <si>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</si>
  <si>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</si>
  <si>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</si>
  <si>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</si>
  <si>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</si>
  <si>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</si>
  <si>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</si>
  <si>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</si>
  <si>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</si>
  <si>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</si>
  <si>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</si>
  <si>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</si>
  <si>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</si>
  <si>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</si>
  <si>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</si>
  <si>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</si>
  <si>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</si>
  <si>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</si>
  <si>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</si>
  <si>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</si>
  <si>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</si>
  <si>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</si>
  <si>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</si>
  <si>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</si>
  <si>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</si>
  <si>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</si>
  <si>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</si>
  <si>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</si>
  <si>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</si>
  <si>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</si>
  <si>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</si>
  <si>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</si>
  <si>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</si>
  <si>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</si>
  <si>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</si>
  <si>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</si>
  <si>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</si>
  <si>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</si>
  <si>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</si>
  <si>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</si>
  <si>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</si>
  <si>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</si>
  <si>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</si>
  <si>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</si>
  <si>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</si>
  <si>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</si>
  <si>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</si>
  <si>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</si>
  <si>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</si>
  <si>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</si>
  <si>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</si>
  <si>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</si>
  <si>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</si>
  <si>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</si>
  <si>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</si>
  <si>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</si>
  <si>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</si>
  <si>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</si>
  <si>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</si>
  <si>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</si>
  <si>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</si>
  <si>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</si>
  <si>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</si>
  <si>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</si>
  <si>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</si>
  <si>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</si>
  <si>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</si>
  <si>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</si>
  <si>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</si>
  <si>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</si>
  <si>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</si>
  <si>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</si>
  <si>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</si>
  <si>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</si>
  <si>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</si>
  <si>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</si>
  <si>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</si>
  <si>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</si>
  <si>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</si>
  <si>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</si>
  <si>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</si>
  <si>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</si>
  <si>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</si>
  <si>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</si>
  <si>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</si>
  <si>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</si>
  <si>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</si>
  <si>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</si>
  <si>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</si>
  <si>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</si>
  <si>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</si>
  <si>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</si>
  <si>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</si>
  <si>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</si>
  <si>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</si>
  <si>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</si>
  <si>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</si>
  <si>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</si>
  <si>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</si>
  <si>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</si>
  <si>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</si>
  <si>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</si>
  <si>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</si>
  <si>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</si>
  <si>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</si>
  <si>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</si>
  <si>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</si>
  <si>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</si>
  <si>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</si>
  <si>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</si>
  <si>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</si>
  <si>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</si>
  <si>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</si>
  <si>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</si>
  <si>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</si>
  <si>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</si>
  <si>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</si>
  <si>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</si>
  <si>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</si>
  <si>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</si>
  <si>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</si>
  <si>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</si>
  <si>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</si>
  <si>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</si>
  <si>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</si>
  <si>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</si>
  <si>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</si>
  <si>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</si>
  <si>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</si>
  <si>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</si>
  <si>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</si>
  <si>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</si>
  <si>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</si>
  <si>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</si>
  <si>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</si>
  <si>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</si>
  <si>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</si>
  <si>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</si>
  <si>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</si>
  <si>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</si>
  <si>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</si>
  <si>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</si>
  <si>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</si>
  <si>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</si>
  <si>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</si>
  <si>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</si>
  <si>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</si>
  <si>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</si>
  <si>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</si>
  <si>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</si>
  <si>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</si>
  <si>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</si>
  <si>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</si>
  <si>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</si>
  <si>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</si>
  <si>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</si>
  <si>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</si>
  <si>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</si>
  <si>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</si>
  <si>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</si>
  <si>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</si>
  <si>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</si>
  <si>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</si>
  <si>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</si>
  <si>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</si>
  <si>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</si>
  <si>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</si>
  <si>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</si>
  <si>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</si>
  <si>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</si>
  <si>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</si>
  <si>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</si>
  <si>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</si>
  <si>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</si>
  <si>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</si>
  <si>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</si>
  <si>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</si>
  <si>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</si>
  <si>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</si>
  <si>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</si>
  <si>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</si>
  <si>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</si>
  <si>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</si>
  <si>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</si>
  <si>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</si>
  <si>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</si>
  <si>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</si>
  <si>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</si>
  <si>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</si>
  <si>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</si>
  <si>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</si>
  <si>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</si>
  <si>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</si>
  <si>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</si>
  <si>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</si>
  <si>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</si>
  <si>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</si>
  <si>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</si>
  <si>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</si>
  <si>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</si>
  <si>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</si>
  <si>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</si>
  <si>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</si>
  <si>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</si>
  <si>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</si>
  <si>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</si>
  <si>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</si>
  <si>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</si>
  <si>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</si>
  <si>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</si>
  <si>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</si>
  <si>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</si>
  <si>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</si>
  <si>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</si>
  <si>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</si>
  <si>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</si>
  <si>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</si>
  <si>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</si>
  <si>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</si>
  <si>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</si>
  <si>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</si>
  <si>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</si>
  <si>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</si>
  <si>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</si>
  <si>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</si>
  <si>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</si>
  <si>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</si>
  <si>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</si>
  <si>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</si>
  <si>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</si>
  <si>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</si>
  <si>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</si>
  <si>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</si>
  <si>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</si>
  <si>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</si>
  <si>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</si>
  <si>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</si>
  <si>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</si>
  <si>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</si>
  <si>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</si>
  <si>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</si>
  <si>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</si>
  <si>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</si>
  <si>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</si>
  <si>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</si>
  <si>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</si>
  <si>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</si>
  <si>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</si>
  <si>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</si>
  <si>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</si>
  <si>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</si>
  <si>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</si>
  <si>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</si>
  <si>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</si>
  <si>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</si>
  <si>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</si>
  <si>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</si>
  <si>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</si>
  <si>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</si>
  <si>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</si>
  <si>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</si>
  <si>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</si>
  <si>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</si>
  <si>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</si>
  <si>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</si>
  <si>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</si>
  <si>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</si>
  <si>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</si>
  <si>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</si>
  <si>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</si>
  <si>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</si>
  <si>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</si>
  <si>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</si>
  <si>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</si>
  <si>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</si>
  <si>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</si>
  <si>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</si>
  <si>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</si>
  <si>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</si>
  <si>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</si>
  <si>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</si>
  <si>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</si>
  <si>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</si>
  <si>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</si>
  <si>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</si>
  <si>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</si>
  <si>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</si>
  <si>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</si>
  <si>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</si>
  <si>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</si>
  <si>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</si>
  <si>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</si>
  <si>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</si>
  <si>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</si>
  <si>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</si>
  <si>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</si>
  <si>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</si>
  <si>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</si>
  <si>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</si>
  <si>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</si>
  <si>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</si>
  <si>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</si>
  <si>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</si>
  <si>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</si>
  <si>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</si>
  <si>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</si>
  <si>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</si>
  <si>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</si>
  <si>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</si>
  <si>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</si>
  <si>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</si>
  <si>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</si>
  <si>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</si>
  <si>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</si>
  <si>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</si>
  <si>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</si>
  <si>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</si>
  <si>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</si>
  <si>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</si>
  <si>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</si>
  <si>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</si>
  <si>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</si>
  <si>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</si>
  <si>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</si>
  <si>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</si>
  <si>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</si>
  <si>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</si>
  <si>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</si>
  <si>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</si>
  <si>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</si>
  <si>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</si>
  <si>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</si>
  <si>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</si>
  <si>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</si>
  <si>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</si>
  <si>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</si>
  <si>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</si>
  <si>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</si>
  <si>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</si>
  <si>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</si>
  <si>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</si>
  <si>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</si>
  <si>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</si>
  <si>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</si>
  <si>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</si>
  <si>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</si>
  <si>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</si>
  <si>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</si>
  <si>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</si>
  <si>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</si>
  <si>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</si>
  <si>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</si>
  <si>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</si>
  <si>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</si>
  <si>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</si>
  <si>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</si>
  <si>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</si>
  <si>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</si>
  <si>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</si>
  <si>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</si>
  <si>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</si>
  <si>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</si>
  <si>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</si>
  <si>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</si>
  <si>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</si>
  <si>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</si>
  <si>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</si>
  <si>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</si>
  <si>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</si>
  <si>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</si>
  <si>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</si>
  <si>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</si>
  <si>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</si>
  <si>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</si>
  <si>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</si>
  <si>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</si>
  <si>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</si>
  <si>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</si>
  <si>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</si>
  <si>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</si>
  <si>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</si>
  <si>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</si>
  <si>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</si>
  <si>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</si>
  <si>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</si>
  <si>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</si>
  <si>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</si>
  <si>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</si>
  <si>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</si>
  <si>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</si>
  <si>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</si>
  <si>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</si>
  <si>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</si>
  <si>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</si>
  <si>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</si>
  <si>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</si>
  <si>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</si>
  <si>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</si>
  <si>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</si>
  <si>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</si>
  <si>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</si>
  <si>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</si>
  <si>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</si>
  <si>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</si>
  <si>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</si>
  <si>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</si>
  <si>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</si>
  <si>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</si>
  <si>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</si>
  <si>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</si>
  <si>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</si>
  <si>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</si>
  <si>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</si>
  <si>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</si>
  <si>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</si>
  <si>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</si>
  <si>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</si>
  <si>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</si>
  <si>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</si>
  <si>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</si>
  <si>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</si>
  <si>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</si>
  <si>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</si>
  <si>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</si>
  <si>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</si>
  <si>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</si>
  <si>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</si>
  <si>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</si>
  <si>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</si>
  <si>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</si>
  <si>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</si>
  <si>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</si>
  <si>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</si>
  <si>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</si>
  <si>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</si>
  <si>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</si>
  <si>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</si>
  <si>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</si>
  <si>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</si>
  <si>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</si>
  <si>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</si>
  <si>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</si>
  <si>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</si>
  <si>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</si>
  <si>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</si>
  <si>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</si>
  <si>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</si>
  <si>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</si>
  <si>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</si>
  <si>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</si>
  <si>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</si>
  <si>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</si>
  <si>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</si>
  <si>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</si>
  <si>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</si>
  <si>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</si>
  <si>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</si>
  <si>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</si>
  <si>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</si>
  <si>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</si>
  <si>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</si>
  <si>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</si>
  <si>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</si>
  <si>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</si>
  <si>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</si>
  <si>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</si>
  <si>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</si>
  <si>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</si>
  <si>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</si>
  <si>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</si>
  <si>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</si>
  <si>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</si>
  <si>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</si>
  <si>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</si>
  <si>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</si>
  <si>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</si>
  <si>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</si>
  <si>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</si>
  <si>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</si>
  <si>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</si>
  <si>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</si>
  <si>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</si>
  <si>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</si>
  <si>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</si>
  <si>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</si>
  <si>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</si>
  <si>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</si>
  <si>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</si>
  <si>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</si>
  <si>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</si>
  <si>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</si>
  <si>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</si>
  <si>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</si>
  <si>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</si>
  <si>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</si>
  <si>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</si>
  <si>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</si>
  <si>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</si>
  <si>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</si>
  <si>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</si>
  <si>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</si>
  <si>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</si>
  <si>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</si>
  <si>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</si>
  <si>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</si>
  <si>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</si>
  <si>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</si>
  <si>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</si>
  <si>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</si>
  <si>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</si>
  <si>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</si>
  <si>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</si>
  <si>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</si>
  <si>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</si>
  <si>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</si>
  <si>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</si>
  <si>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</si>
  <si>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</si>
  <si>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</si>
  <si>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</si>
  <si>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</si>
  <si>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</si>
  <si>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</si>
  <si>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</si>
  <si>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</si>
  <si>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</si>
  <si>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</si>
  <si>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</si>
  <si>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</si>
  <si>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</si>
  <si>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</si>
  <si>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</si>
  <si>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</si>
  <si>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</si>
  <si>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</si>
  <si>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</si>
  <si>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</si>
  <si>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</si>
  <si>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</si>
  <si>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</si>
  <si>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</si>
  <si>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</si>
  <si>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</si>
  <si>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</si>
  <si>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</si>
  <si>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</si>
  <si>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</si>
  <si>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</si>
  <si>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</si>
  <si>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</si>
  <si>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</si>
  <si>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</si>
  <si>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</si>
  <si>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</si>
  <si>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</si>
  <si>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</si>
  <si>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</si>
  <si>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</si>
  <si>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</si>
  <si>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</si>
  <si>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</si>
  <si>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</si>
  <si>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</si>
  <si>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</si>
  <si>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</si>
  <si>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</si>
  <si>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</si>
  <si>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</si>
  <si>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</si>
  <si>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</si>
  <si>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</si>
  <si>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</si>
  <si>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</si>
  <si>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</si>
  <si>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</si>
  <si>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</si>
  <si>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</si>
  <si>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</si>
  <si>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</si>
  <si>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</si>
  <si>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</si>
  <si>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</si>
  <si>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</si>
  <si>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</si>
  <si>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</si>
  <si>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</si>
  <si>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</si>
  <si>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</si>
  <si>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</si>
  <si>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</si>
  <si>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</si>
  <si>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</si>
  <si>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</si>
  <si>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</si>
  <si>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</si>
  <si>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</si>
  <si>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</si>
  <si>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</si>
  <si>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</si>
  <si>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</si>
  <si>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</si>
  <si>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</si>
  <si>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</si>
  <si>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</si>
  <si>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</si>
  <si>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</si>
  <si>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</si>
  <si>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</si>
  <si>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</si>
  <si>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</si>
  <si>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</si>
  <si>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</si>
  <si>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</si>
  <si>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</si>
  <si>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</si>
  <si>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</si>
  <si>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</si>
  <si>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</si>
  <si>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</si>
  <si>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</si>
  <si>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</si>
  <si>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</si>
  <si>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</si>
  <si>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</si>
  <si>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</si>
  <si>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</si>
  <si>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</si>
  <si>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</si>
  <si>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</si>
  <si>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</si>
  <si>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</si>
  <si>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</si>
  <si>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</si>
  <si>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</si>
  <si>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</si>
  <si>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</si>
  <si>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</si>
  <si>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</si>
  <si>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</si>
  <si>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</si>
  <si>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</si>
  <si>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</si>
  <si>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</si>
  <si>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</si>
  <si>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</si>
  <si>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</si>
  <si>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</si>
  <si>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</si>
  <si>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</si>
  <si>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</si>
  <si>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</si>
  <si>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</si>
  <si>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</si>
  <si>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</si>
  <si>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</si>
  <si>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</si>
  <si>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</si>
  <si>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</si>
  <si>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</si>
  <si>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</si>
  <si>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</si>
  <si>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</si>
  <si>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</si>
  <si>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</si>
  <si>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</si>
  <si>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</si>
  <si>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</si>
  <si>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</si>
  <si>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</si>
  <si>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</si>
  <si>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</si>
  <si>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</si>
  <si>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</si>
  <si>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</si>
  <si>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</si>
  <si>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</si>
  <si>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</si>
  <si>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</si>
  <si>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</si>
  <si>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</si>
  <si>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</si>
  <si>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</si>
  <si>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</si>
  <si>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</si>
  <si>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</si>
  <si>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</si>
  <si>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</si>
  <si>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</si>
  <si>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</si>
  <si>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</si>
  <si>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</si>
  <si>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</si>
  <si>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</si>
  <si>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</si>
  <si>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</si>
  <si>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</si>
  <si>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</si>
  <si>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</si>
  <si>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</si>
  <si>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</si>
  <si>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</si>
  <si>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</si>
  <si>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</si>
  <si>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</si>
  <si>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</si>
  <si>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</si>
  <si>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</si>
  <si>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</si>
  <si>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</si>
  <si>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</si>
  <si>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</si>
  <si>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</si>
  <si>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</si>
  <si>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</si>
  <si>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</si>
  <si>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</si>
  <si>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</si>
  <si>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</si>
  <si>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</si>
  <si>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</si>
  <si>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</si>
  <si>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</si>
  <si>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</si>
  <si>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</si>
  <si>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</si>
  <si>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</si>
  <si>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</si>
  <si>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</si>
  <si>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</si>
  <si>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</si>
  <si>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</si>
  <si>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</si>
  <si>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</si>
  <si>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</si>
  <si>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</si>
  <si>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</si>
  <si>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</si>
  <si>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</si>
  <si>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</si>
  <si>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</si>
  <si>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</si>
  <si>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</si>
  <si>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</si>
  <si>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</si>
  <si>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</si>
  <si>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</si>
  <si>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</si>
  <si>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</si>
  <si>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</si>
  <si>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</si>
  <si>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</si>
  <si>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</si>
  <si>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</si>
  <si>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</si>
  <si>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</si>
  <si>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</si>
  <si>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</si>
  <si>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</si>
  <si>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</si>
  <si>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</si>
  <si>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</si>
  <si>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</si>
  <si>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</si>
  <si>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</si>
  <si>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</si>
  <si>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</si>
  <si>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</si>
  <si>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</si>
  <si>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</si>
  <si>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</si>
  <si>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</si>
  <si>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</si>
  <si>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</si>
  <si>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</si>
  <si>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</si>
  <si>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</si>
  <si>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</si>
  <si>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</si>
  <si>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</si>
  <si>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</si>
  <si>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</si>
  <si>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</si>
  <si>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</si>
  <si>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</si>
  <si>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</si>
  <si>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</si>
  <si>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</si>
  <si>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</si>
  <si>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</si>
  <si>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</si>
  <si>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</si>
  <si>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</si>
  <si>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</si>
  <si>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</si>
  <si>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</si>
  <si>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</si>
  <si>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</si>
  <si>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</si>
  <si>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</si>
  <si>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</si>
  <si>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</si>
  <si>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</si>
  <si>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</si>
  <si>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</si>
  <si>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</si>
  <si>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</si>
  <si>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</si>
  <si>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</si>
  <si>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</si>
  <si>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</si>
  <si>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</si>
  <si>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</si>
  <si>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</si>
  <si>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</si>
  <si>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</si>
  <si>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</si>
  <si>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</si>
  <si>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</si>
  <si>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</si>
  <si>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</si>
  <si>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</si>
  <si>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</si>
  <si>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</si>
  <si>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</si>
  <si>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</si>
  <si>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</si>
  <si>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</si>
  <si>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</si>
  <si>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</si>
  <si>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</si>
  <si>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</si>
  <si>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</si>
  <si>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</si>
  <si>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</si>
  <si>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</si>
  <si>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</si>
  <si>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</si>
  <si>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</si>
  <si>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</si>
  <si>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</si>
  <si>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</si>
  <si>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</si>
  <si>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</si>
  <si>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</si>
  <si>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</si>
  <si>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</si>
  <si>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</si>
  <si>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</si>
  <si>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</si>
  <si>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</si>
  <si>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</si>
  <si>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</si>
  <si>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</si>
  <si>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</si>
  <si>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</si>
  <si>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</si>
  <si>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</si>
  <si>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</si>
  <si>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</si>
  <si>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</si>
  <si>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</si>
  <si>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</si>
  <si>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</si>
  <si>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</si>
  <si>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</si>
  <si>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</si>
  <si>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</si>
  <si>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</si>
  <si>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</si>
  <si>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</si>
  <si>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</si>
  <si>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</si>
  <si>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</si>
  <si>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</si>
  <si>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</si>
  <si>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</si>
  <si>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</si>
  <si>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</si>
  <si>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</si>
  <si>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</si>
  <si>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</si>
  <si>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</si>
  <si>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</si>
  <si>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</si>
  <si>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</si>
  <si>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</si>
  <si>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</si>
  <si>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</si>
  <si>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</si>
  <si>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</si>
  <si>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</si>
  <si>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</si>
  <si>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</si>
  <si>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</si>
  <si>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</si>
  <si>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</si>
  <si>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</si>
  <si>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</si>
  <si>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</si>
  <si>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</si>
  <si>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</si>
  <si>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</si>
  <si>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</si>
  <si>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</si>
  <si>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</si>
  <si>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</si>
  <si>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</si>
  <si>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</si>
  <si>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</si>
  <si>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</si>
  <si>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</si>
  <si>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</si>
  <si>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</si>
  <si>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</si>
  <si>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</si>
  <si>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</si>
  <si>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</si>
  <si>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</si>
  <si>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</si>
  <si>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</si>
  <si>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</si>
  <si>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</si>
  <si>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</si>
  <si>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</si>
  <si>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</si>
  <si>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</si>
  <si>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</si>
  <si>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</si>
  <si>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</si>
  <si>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</si>
  <si>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</si>
  <si>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</si>
  <si>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</si>
  <si>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</si>
  <si>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</si>
  <si>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</si>
  <si>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</si>
  <si>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</si>
  <si>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</si>
  <si>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</si>
  <si>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</si>
  <si>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</si>
  <si>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</si>
  <si>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</si>
  <si>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</si>
  <si>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</si>
  <si>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</si>
  <si>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</si>
  <si>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</si>
  <si>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</si>
  <si>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</si>
  <si>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</si>
  <si>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</si>
  <si>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</si>
  <si>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</si>
  <si>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</si>
  <si>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</si>
  <si>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</si>
  <si>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</si>
  <si>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</si>
  <si>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</si>
  <si>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</si>
  <si>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</si>
  <si>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</si>
  <si>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</si>
  <si>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</si>
  <si>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</si>
  <si>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</si>
  <si>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</si>
  <si>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</si>
  <si>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</si>
  <si>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</si>
  <si>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</si>
  <si>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</si>
  <si>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</si>
  <si>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</si>
  <si>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</si>
  <si>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</si>
  <si>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</si>
  <si>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</si>
  <si>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</si>
  <si>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</si>
  <si>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</si>
  <si>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</si>
  <si>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</si>
  <si>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</si>
  <si>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</si>
  <si>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</si>
  <si>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</si>
  <si>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</si>
  <si>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</si>
  <si>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</si>
  <si>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</si>
  <si>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</si>
  <si>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</si>
  <si>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</si>
  <si>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</si>
  <si>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</si>
  <si>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</si>
  <si>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</si>
  <si>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</si>
  <si>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</si>
  <si>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</si>
  <si>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</si>
  <si>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</si>
  <si>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</si>
  <si>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</si>
  <si>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</si>
  <si>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</si>
  <si>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</si>
  <si>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</si>
  <si>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</si>
  <si>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</si>
  <si>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</si>
  <si>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</si>
  <si>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</si>
  <si>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</si>
  <si>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</si>
  <si>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</si>
  <si>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</si>
  <si>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</si>
  <si>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</si>
  <si>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</si>
  <si>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</si>
  <si>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</si>
  <si>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</si>
  <si>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</si>
  <si>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</si>
  <si>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</si>
  <si>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</si>
  <si>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</si>
  <si>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</si>
  <si>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</si>
  <si>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</si>
  <si>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</si>
  <si>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</si>
  <si>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</si>
  <si>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</si>
  <si>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</si>
  <si>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</si>
  <si>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</si>
  <si>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</si>
  <si>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</si>
  <si>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</si>
  <si>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</si>
  <si>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</si>
  <si>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</si>
  <si>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</si>
  <si>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</si>
  <si>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</si>
  <si>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</si>
  <si>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</si>
  <si>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</si>
  <si>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</si>
  <si>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</si>
  <si>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</si>
  <si>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</si>
  <si>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</si>
  <si>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</si>
  <si>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</si>
  <si>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</si>
  <si>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</si>
  <si>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</si>
  <si>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</si>
  <si>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</si>
  <si>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</si>
  <si>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</si>
  <si>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</si>
  <si>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</si>
  <si>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</si>
  <si>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</si>
  <si>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</si>
  <si>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</si>
  <si>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</si>
  <si>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</si>
  <si>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</si>
  <si>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</si>
  <si>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</si>
  <si>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</si>
  <si>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</si>
  <si>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</si>
  <si>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</si>
  <si>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</si>
  <si>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</si>
  <si>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</si>
  <si>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</si>
  <si>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</si>
  <si>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</si>
  <si>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</si>
  <si>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</si>
  <si>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</si>
  <si>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</si>
  <si>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</si>
  <si>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</si>
  <si>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</si>
  <si>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</si>
  <si>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</si>
  <si>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</si>
  <si>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</si>
  <si>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</si>
  <si>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</si>
  <si>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</si>
  <si>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</si>
  <si>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</si>
  <si>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</si>
  <si>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</si>
  <si>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</si>
  <si>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</si>
  <si>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</si>
  <si>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</si>
  <si>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</si>
  <si>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</si>
  <si>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</si>
  <si>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</si>
  <si>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</si>
  <si>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</si>
  <si>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</si>
  <si>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</si>
  <si>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</si>
  <si>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</si>
  <si>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</si>
  <si>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</si>
  <si>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</si>
  <si>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</si>
  <si>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</si>
  <si>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</si>
  <si>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</si>
  <si>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</si>
  <si>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</si>
  <si>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</si>
  <si>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</si>
  <si>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</si>
  <si>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</si>
  <si>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</si>
  <si>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</si>
  <si>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</si>
  <si>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</si>
  <si>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</si>
  <si>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</si>
  <si>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</si>
  <si>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</si>
  <si>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</si>
  <si>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</si>
  <si>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</si>
  <si>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</si>
  <si>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</si>
  <si>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</si>
  <si>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</si>
  <si>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</si>
  <si>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</si>
  <si>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</si>
  <si>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</si>
  <si>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</si>
  <si>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</si>
  <si>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</si>
  <si>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</si>
  <si>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</si>
  <si>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</si>
  <si>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</si>
  <si>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</si>
  <si>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</si>
  <si>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</si>
  <si>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</si>
  <si>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</si>
  <si>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</si>
  <si>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</si>
  <si>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</si>
  <si>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</si>
  <si>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</si>
  <si>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</si>
  <si>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</si>
  <si>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</si>
  <si>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</si>
  <si>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</si>
  <si>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</si>
  <si>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</si>
  <si>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</si>
  <si>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</si>
  <si>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</si>
  <si>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</si>
  <si>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</si>
  <si>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</si>
  <si>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</si>
  <si>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</si>
  <si>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</si>
  <si>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</si>
  <si>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</si>
  <si>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</si>
  <si>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</si>
  <si>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</si>
  <si>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</si>
  <si>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</si>
  <si>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</si>
  <si>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</si>
  <si>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</si>
  <si>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</si>
  <si>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</si>
  <si>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</si>
  <si>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</si>
  <si>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</si>
  <si>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</si>
  <si>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</si>
  <si>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</si>
  <si>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</si>
  <si>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</si>
  <si>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</si>
  <si>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</si>
  <si>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</si>
  <si>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</si>
  <si>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</si>
  <si>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</si>
  <si>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</si>
  <si>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</si>
  <si>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</si>
  <si>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</si>
  <si>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</si>
  <si>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</si>
  <si>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</si>
  <si>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</si>
  <si>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</si>
  <si>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</si>
  <si>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</si>
  <si>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</si>
  <si>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</si>
  <si>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</si>
  <si>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</si>
  <si>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</si>
  <si>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</si>
  <si>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</si>
  <si>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</si>
  <si>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</si>
  <si>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</si>
  <si>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</si>
  <si>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</si>
  <si>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</si>
  <si>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</si>
  <si>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</si>
  <si>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</si>
  <si>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</si>
  <si>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</si>
  <si>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</si>
  <si>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</si>
  <si>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</si>
  <si>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</si>
  <si>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</si>
  <si>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</si>
  <si>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</si>
  <si>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</si>
  <si>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</si>
  <si>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</si>
  <si>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</si>
  <si>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</si>
  <si>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</si>
  <si>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</si>
  <si>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</si>
  <si>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</si>
  <si>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</si>
  <si>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</si>
  <si>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</si>
  <si>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</si>
  <si>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</si>
  <si>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</si>
  <si>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</si>
  <si>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</si>
  <si>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</si>
  <si>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</si>
  <si>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</si>
  <si>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</si>
  <si>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</si>
  <si>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</si>
  <si>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</si>
  <si>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</si>
  <si>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</si>
  <si>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</si>
  <si>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</si>
  <si>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</si>
  <si>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</si>
  <si>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</si>
  <si>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</si>
  <si>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</si>
  <si>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</si>
  <si>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</si>
  <si>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</si>
  <si>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</si>
  <si>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</si>
  <si>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</si>
  <si>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</si>
  <si>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</si>
  <si>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</si>
  <si>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</si>
  <si>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</si>
  <si>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</si>
  <si>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</si>
  <si>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</si>
  <si>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</si>
  <si>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</si>
  <si>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</si>
  <si>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</si>
  <si>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</si>
  <si>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</si>
  <si>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</si>
  <si>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</si>
  <si>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</si>
  <si>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</si>
  <si>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</si>
  <si>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</si>
  <si>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</si>
  <si>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</si>
  <si>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</si>
  <si>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</si>
  <si>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</si>
  <si>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</si>
  <si>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</si>
  <si>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</si>
  <si>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</si>
  <si>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</si>
  <si>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</si>
  <si>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</si>
  <si>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</si>
  <si>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</si>
  <si>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</si>
  <si>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</si>
  <si>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</si>
  <si>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</si>
  <si>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</si>
  <si>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</si>
  <si>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</si>
  <si>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</si>
  <si>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</si>
  <si>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</si>
  <si>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</si>
  <si>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</si>
  <si>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</si>
  <si>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</si>
  <si>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</si>
  <si>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</si>
  <si>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</si>
  <si>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</si>
  <si>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</si>
  <si>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</si>
  <si>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</si>
  <si>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</si>
  <si>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</si>
  <si>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</si>
  <si>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</si>
  <si>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</si>
  <si>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</si>
  <si>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</si>
  <si>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</si>
  <si>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</si>
  <si>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</si>
  <si>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</si>
  <si>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</si>
  <si>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</si>
  <si>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</si>
  <si>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</si>
  <si>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</si>
  <si>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</si>
  <si>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</si>
  <si>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</si>
  <si>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</si>
  <si>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</si>
  <si>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</si>
  <si>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</si>
  <si>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</si>
  <si>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</si>
  <si>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</si>
  <si>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</si>
  <si>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</si>
  <si>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</si>
  <si>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</si>
  <si>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</si>
  <si>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</si>
  <si>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</si>
  <si>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</si>
  <si>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</si>
  <si>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</si>
  <si>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</si>
  <si>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</si>
  <si>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</si>
  <si>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</si>
  <si>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</si>
  <si>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</si>
  <si>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</si>
  <si>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</si>
  <si>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</si>
  <si>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</si>
  <si>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</si>
  <si>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</si>
  <si>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</si>
  <si>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</si>
  <si>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</si>
  <si>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</si>
  <si>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</si>
  <si>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</si>
  <si>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</si>
  <si>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</si>
  <si>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</si>
  <si>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</si>
  <si>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</si>
  <si>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</si>
  <si>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</si>
  <si>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</si>
  <si>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</si>
  <si>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</si>
  <si>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</si>
  <si>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</si>
  <si>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</si>
  <si>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</si>
  <si>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</si>
  <si>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</si>
  <si>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</si>
  <si>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</si>
  <si>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</si>
  <si>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</si>
  <si>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</si>
  <si>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</si>
  <si>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</si>
  <si>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</si>
  <si>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</si>
  <si>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</si>
  <si>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</si>
  <si>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</si>
  <si>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</si>
  <si>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</si>
  <si>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</si>
  <si>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</si>
  <si>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</si>
  <si>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</si>
  <si>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</si>
  <si>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</si>
  <si>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</si>
  <si>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</si>
  <si>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</si>
  <si>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</si>
  <si>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</si>
  <si>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</si>
  <si>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</si>
  <si>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</si>
  <si>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</si>
  <si>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</si>
  <si>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</si>
  <si>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</si>
  <si>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</si>
  <si>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</si>
  <si>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</si>
  <si>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</si>
  <si>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</si>
  <si>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○○センター</t>
    <phoneticPr fontId="5"/>
  </si>
  <si>
    <t>○○の社</t>
    <rPh sb="3" eb="4">
      <t>ヤシロ</t>
    </rPh>
    <phoneticPr fontId="5"/>
  </si>
  <si>
    <t>山口県</t>
    <rPh sb="0" eb="3">
      <t>ヤマグチケン</t>
    </rPh>
    <phoneticPr fontId="7"/>
  </si>
  <si>
    <t>山口市</t>
    <rPh sb="0" eb="3">
      <t>ヤマグチシ</t>
    </rPh>
    <phoneticPr fontId="7"/>
  </si>
  <si>
    <t>3570000001</t>
    <phoneticPr fontId="5"/>
  </si>
  <si>
    <t>3570000002</t>
  </si>
  <si>
    <t>3570000003</t>
  </si>
  <si>
    <t>3570000004</t>
  </si>
  <si>
    <t>3570000005</t>
  </si>
  <si>
    <t>3570000006</t>
  </si>
  <si>
    <t>3570000007</t>
  </si>
  <si>
    <t>3570000008</t>
  </si>
  <si>
    <t>3570000009</t>
  </si>
  <si>
    <t>3570000010</t>
  </si>
  <si>
    <t>山口県</t>
    <rPh sb="0" eb="3">
      <t>ヤマグチケン</t>
    </rPh>
    <phoneticPr fontId="10"/>
  </si>
  <si>
    <t>山口県山口市○－○－○</t>
    <phoneticPr fontId="1"/>
  </si>
  <si>
    <t>○○ビル○○階</t>
    <phoneticPr fontId="5"/>
  </si>
  <si>
    <t>000-0000-0000</t>
    <phoneticPr fontId="5"/>
  </si>
  <si>
    <t>研修受講のための勤務シフトの調整、休暇の付与、費用（交通費、受講料等）の援助</t>
    <rPh sb="0" eb="2">
      <t>ケンシュウ</t>
    </rPh>
    <rPh sb="2" eb="4">
      <t>ジュコウ</t>
    </rPh>
    <rPh sb="8" eb="10">
      <t>キンム</t>
    </rPh>
    <rPh sb="14" eb="16">
      <t>チョウセイ</t>
    </rPh>
    <rPh sb="17" eb="19">
      <t>キュウカ</t>
    </rPh>
    <rPh sb="20" eb="22">
      <t>フヨ</t>
    </rPh>
    <rPh sb="23" eb="25">
      <t>ヒヨウ</t>
    </rPh>
    <rPh sb="26" eb="29">
      <t>コウツウヒ</t>
    </rPh>
    <rPh sb="30" eb="34">
      <t>ジュコウリョウトウ</t>
    </rPh>
    <rPh sb="36" eb="38">
      <t>エンジョ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</si>
</sst>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checked="Checked"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66748" y="685342"/>
          <a:ext cx="3830402" cy="89308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8765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44911"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63079" y="362386"/>
          <a:ext cx="10166483" cy="18259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70" zoomScaleNormal="100" zoomScaleSheetLayoutView="70" workbookViewId="0">
      <selection activeCell="Y53" sqref="Y53"/>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546" t="s">
        <v>2314</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11</v>
      </c>
      <c r="C36" s="521" t="s">
        <v>12</v>
      </c>
      <c r="D36" s="521"/>
      <c r="E36" s="521"/>
      <c r="F36" s="521"/>
      <c r="G36" s="521"/>
      <c r="H36" s="521"/>
      <c r="I36" s="521"/>
      <c r="J36" s="521"/>
      <c r="K36" s="521"/>
      <c r="L36" s="522"/>
      <c r="M36" s="549" t="s">
        <v>13</v>
      </c>
      <c r="N36" s="550"/>
      <c r="O36" s="550"/>
      <c r="P36" s="550"/>
      <c r="Q36" s="550"/>
      <c r="R36" s="550"/>
      <c r="S36" s="550"/>
      <c r="T36" s="550"/>
      <c r="U36" s="550"/>
      <c r="V36" s="550"/>
      <c r="W36" s="551"/>
      <c r="X36" s="552"/>
      <c r="Y36" s="373"/>
      <c r="Z36" s="373"/>
      <c r="AA36" s="373"/>
    </row>
    <row r="37" spans="1:29" ht="20.149999999999999" customHeight="1" thickBot="1">
      <c r="A37" s="373"/>
      <c r="B37" s="379"/>
      <c r="C37" s="521" t="s">
        <v>14</v>
      </c>
      <c r="D37" s="521"/>
      <c r="E37" s="521"/>
      <c r="F37" s="521"/>
      <c r="G37" s="521"/>
      <c r="H37" s="521"/>
      <c r="I37" s="521"/>
      <c r="J37" s="521"/>
      <c r="K37" s="521"/>
      <c r="L37" s="522"/>
      <c r="M37" s="537" t="s">
        <v>13</v>
      </c>
      <c r="N37" s="538"/>
      <c r="O37" s="538"/>
      <c r="P37" s="538"/>
      <c r="Q37" s="538"/>
      <c r="R37" s="538"/>
      <c r="S37" s="538"/>
      <c r="T37" s="538"/>
      <c r="U37" s="532"/>
      <c r="V37" s="532"/>
      <c r="W37" s="533"/>
      <c r="X37" s="534"/>
      <c r="Y37" s="373"/>
      <c r="Z37" s="373"/>
      <c r="AA37" s="373"/>
      <c r="AC37" t="s">
        <v>15</v>
      </c>
    </row>
    <row r="38" spans="1:29" ht="20.149999999999999" customHeight="1" thickBot="1">
      <c r="A38" s="373"/>
      <c r="B38" s="378" t="s">
        <v>16</v>
      </c>
      <c r="C38" s="521" t="s">
        <v>17</v>
      </c>
      <c r="D38" s="521"/>
      <c r="E38" s="521"/>
      <c r="F38" s="521"/>
      <c r="G38" s="521"/>
      <c r="H38" s="521"/>
      <c r="I38" s="521"/>
      <c r="J38" s="521"/>
      <c r="K38" s="521"/>
      <c r="L38" s="522"/>
      <c r="M38" s="1">
        <v>7</v>
      </c>
      <c r="N38" s="2">
        <v>5</v>
      </c>
      <c r="O38" s="2">
        <v>3</v>
      </c>
      <c r="P38" s="380" t="s">
        <v>18</v>
      </c>
      <c r="Q38" s="2">
        <v>0</v>
      </c>
      <c r="R38" s="2">
        <v>0</v>
      </c>
      <c r="S38" s="2">
        <v>0</v>
      </c>
      <c r="T38" s="3">
        <v>0</v>
      </c>
      <c r="U38" s="381"/>
      <c r="V38" s="382"/>
      <c r="W38" s="382"/>
      <c r="X38" s="382"/>
      <c r="Y38" s="373"/>
      <c r="Z38" s="373"/>
      <c r="AA38" s="373"/>
      <c r="AC38" t="str">
        <f>CONCATENATE(M38,N38,O38,P38,Q38,R38,S38,T38)</f>
        <v>753－0000</v>
      </c>
    </row>
    <row r="39" spans="1:29" ht="20.149999999999999" customHeight="1">
      <c r="A39" s="373"/>
      <c r="B39" s="383"/>
      <c r="C39" s="521" t="s">
        <v>19</v>
      </c>
      <c r="D39" s="521"/>
      <c r="E39" s="521"/>
      <c r="F39" s="521"/>
      <c r="G39" s="521"/>
      <c r="H39" s="521"/>
      <c r="I39" s="521"/>
      <c r="J39" s="521"/>
      <c r="K39" s="521"/>
      <c r="L39" s="522"/>
      <c r="M39" s="537" t="s">
        <v>2315</v>
      </c>
      <c r="N39" s="538"/>
      <c r="O39" s="538"/>
      <c r="P39" s="538"/>
      <c r="Q39" s="538"/>
      <c r="R39" s="538"/>
      <c r="S39" s="538"/>
      <c r="T39" s="538"/>
      <c r="U39" s="524"/>
      <c r="V39" s="524"/>
      <c r="W39" s="525"/>
      <c r="X39" s="526"/>
      <c r="Y39" s="373"/>
      <c r="Z39" s="373"/>
      <c r="AA39" s="373"/>
    </row>
    <row r="40" spans="1:29" ht="20.149999999999999" customHeight="1">
      <c r="A40" s="373"/>
      <c r="B40" s="379"/>
      <c r="C40" s="521" t="s">
        <v>20</v>
      </c>
      <c r="D40" s="521"/>
      <c r="E40" s="521"/>
      <c r="F40" s="521"/>
      <c r="G40" s="521"/>
      <c r="H40" s="521"/>
      <c r="I40" s="521"/>
      <c r="J40" s="521"/>
      <c r="K40" s="521"/>
      <c r="L40" s="522"/>
      <c r="M40" s="537" t="s">
        <v>2316</v>
      </c>
      <c r="N40" s="538"/>
      <c r="O40" s="538"/>
      <c r="P40" s="538"/>
      <c r="Q40" s="538"/>
      <c r="R40" s="538"/>
      <c r="S40" s="538"/>
      <c r="T40" s="538"/>
      <c r="U40" s="538"/>
      <c r="V40" s="538"/>
      <c r="W40" s="539"/>
      <c r="X40" s="540"/>
      <c r="Y40" s="373"/>
      <c r="Z40" s="373"/>
      <c r="AA40" s="373"/>
    </row>
    <row r="41" spans="1:29" ht="20.149999999999999" customHeight="1">
      <c r="A41" s="373"/>
      <c r="B41" s="378" t="s">
        <v>21</v>
      </c>
      <c r="C41" s="521" t="s">
        <v>22</v>
      </c>
      <c r="D41" s="521"/>
      <c r="E41" s="521"/>
      <c r="F41" s="521"/>
      <c r="G41" s="521"/>
      <c r="H41" s="521"/>
      <c r="I41" s="521"/>
      <c r="J41" s="521"/>
      <c r="K41" s="521"/>
      <c r="L41" s="522"/>
      <c r="M41" s="537" t="s">
        <v>23</v>
      </c>
      <c r="N41" s="538"/>
      <c r="O41" s="538"/>
      <c r="P41" s="538"/>
      <c r="Q41" s="538"/>
      <c r="R41" s="538"/>
      <c r="S41" s="538"/>
      <c r="T41" s="538"/>
      <c r="U41" s="538"/>
      <c r="V41" s="538"/>
      <c r="W41" s="539"/>
      <c r="X41" s="540"/>
      <c r="Y41" s="373"/>
      <c r="Z41" s="373"/>
      <c r="AA41" s="373"/>
    </row>
    <row r="42" spans="1:29" ht="20.149999999999999" customHeight="1">
      <c r="A42" s="373"/>
      <c r="B42" s="379"/>
      <c r="C42" s="521" t="s">
        <v>24</v>
      </c>
      <c r="D42" s="521"/>
      <c r="E42" s="521"/>
      <c r="F42" s="521"/>
      <c r="G42" s="521"/>
      <c r="H42" s="521"/>
      <c r="I42" s="521"/>
      <c r="J42" s="521"/>
      <c r="K42" s="521"/>
      <c r="L42" s="522"/>
      <c r="M42" s="531" t="s">
        <v>25</v>
      </c>
      <c r="N42" s="532"/>
      <c r="O42" s="532"/>
      <c r="P42" s="532"/>
      <c r="Q42" s="532"/>
      <c r="R42" s="532"/>
      <c r="S42" s="532"/>
      <c r="T42" s="532"/>
      <c r="U42" s="532"/>
      <c r="V42" s="532"/>
      <c r="W42" s="533"/>
      <c r="X42" s="534"/>
      <c r="Y42" s="373"/>
      <c r="Z42" s="373"/>
      <c r="AA42" s="373"/>
    </row>
    <row r="43" spans="1:29" ht="20.149999999999999" customHeight="1">
      <c r="A43" s="373"/>
      <c r="B43" s="535" t="s">
        <v>26</v>
      </c>
      <c r="C43" s="521" t="s">
        <v>12</v>
      </c>
      <c r="D43" s="521"/>
      <c r="E43" s="521"/>
      <c r="F43" s="521"/>
      <c r="G43" s="521"/>
      <c r="H43" s="521"/>
      <c r="I43" s="521"/>
      <c r="J43" s="521"/>
      <c r="K43" s="521"/>
      <c r="L43" s="522"/>
      <c r="M43" s="537" t="s">
        <v>27</v>
      </c>
      <c r="N43" s="538"/>
      <c r="O43" s="538"/>
      <c r="P43" s="538"/>
      <c r="Q43" s="538"/>
      <c r="R43" s="538"/>
      <c r="S43" s="538"/>
      <c r="T43" s="538"/>
      <c r="U43" s="538"/>
      <c r="V43" s="538"/>
      <c r="W43" s="539"/>
      <c r="X43" s="540"/>
      <c r="Y43" s="373"/>
      <c r="Z43" s="373"/>
      <c r="AA43" s="373"/>
    </row>
    <row r="44" spans="1:29" ht="20.149999999999999" customHeight="1">
      <c r="A44" s="373"/>
      <c r="B44" s="536"/>
      <c r="C44" s="541" t="s">
        <v>24</v>
      </c>
      <c r="D44" s="541"/>
      <c r="E44" s="541"/>
      <c r="F44" s="541"/>
      <c r="G44" s="541"/>
      <c r="H44" s="541"/>
      <c r="I44" s="541"/>
      <c r="J44" s="541"/>
      <c r="K44" s="541"/>
      <c r="L44" s="541"/>
      <c r="M44" s="537" t="s">
        <v>28</v>
      </c>
      <c r="N44" s="538"/>
      <c r="O44" s="538"/>
      <c r="P44" s="538"/>
      <c r="Q44" s="538"/>
      <c r="R44" s="538"/>
      <c r="S44" s="538"/>
      <c r="T44" s="538"/>
      <c r="U44" s="538"/>
      <c r="V44" s="538"/>
      <c r="W44" s="539"/>
      <c r="X44" s="540"/>
      <c r="Y44" s="373"/>
      <c r="Z44" s="373"/>
      <c r="AA44" s="373"/>
    </row>
    <row r="45" spans="1:29" ht="20.149999999999999" customHeight="1">
      <c r="A45" s="373"/>
      <c r="B45" s="378" t="s">
        <v>29</v>
      </c>
      <c r="C45" s="521" t="s">
        <v>30</v>
      </c>
      <c r="D45" s="521"/>
      <c r="E45" s="521"/>
      <c r="F45" s="521"/>
      <c r="G45" s="521"/>
      <c r="H45" s="521"/>
      <c r="I45" s="521"/>
      <c r="J45" s="521"/>
      <c r="K45" s="521"/>
      <c r="L45" s="522"/>
      <c r="M45" s="523" t="s">
        <v>2317</v>
      </c>
      <c r="N45" s="524"/>
      <c r="O45" s="524"/>
      <c r="P45" s="524"/>
      <c r="Q45" s="524"/>
      <c r="R45" s="524"/>
      <c r="S45" s="524"/>
      <c r="T45" s="524"/>
      <c r="U45" s="524"/>
      <c r="V45" s="524"/>
      <c r="W45" s="525"/>
      <c r="X45" s="526"/>
      <c r="Y45" s="373"/>
      <c r="Z45" s="373"/>
      <c r="AA45" s="373"/>
    </row>
    <row r="46" spans="1:29" ht="20.149999999999999" customHeight="1" thickBot="1">
      <c r="A46" s="373"/>
      <c r="B46" s="384"/>
      <c r="C46" s="521" t="s">
        <v>31</v>
      </c>
      <c r="D46" s="521"/>
      <c r="E46" s="521"/>
      <c r="F46" s="521"/>
      <c r="G46" s="521"/>
      <c r="H46" s="521"/>
      <c r="I46" s="521"/>
      <c r="J46" s="521"/>
      <c r="K46" s="521"/>
      <c r="L46" s="522"/>
      <c r="M46" s="527" t="s">
        <v>32</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33</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34</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35</v>
      </c>
      <c r="C51" s="502" t="s">
        <v>36</v>
      </c>
      <c r="D51" s="502"/>
      <c r="E51" s="502"/>
      <c r="F51" s="502"/>
      <c r="G51" s="502"/>
      <c r="H51" s="502"/>
      <c r="I51" s="502"/>
      <c r="J51" s="502"/>
      <c r="K51" s="502"/>
      <c r="L51" s="502"/>
      <c r="M51" s="502" t="s">
        <v>37</v>
      </c>
      <c r="N51" s="502"/>
      <c r="O51" s="502"/>
      <c r="P51" s="502"/>
      <c r="Q51" s="502"/>
      <c r="R51" s="514" t="s">
        <v>38</v>
      </c>
      <c r="S51" s="515"/>
      <c r="T51" s="515"/>
      <c r="U51" s="515"/>
      <c r="V51" s="515"/>
      <c r="W51" s="516"/>
      <c r="X51" s="502" t="s">
        <v>39</v>
      </c>
      <c r="Y51" s="544" t="s">
        <v>40</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41</v>
      </c>
      <c r="S52" s="503"/>
      <c r="T52" s="503"/>
      <c r="U52" s="503"/>
      <c r="V52" s="503"/>
      <c r="W52" s="388" t="s">
        <v>42</v>
      </c>
      <c r="X52" s="503"/>
      <c r="Y52" s="545"/>
      <c r="Z52" s="385"/>
      <c r="AA52" s="385"/>
    </row>
    <row r="53" spans="1:27" ht="33.9" customHeight="1">
      <c r="A53" s="373"/>
      <c r="B53" s="389">
        <v>1</v>
      </c>
      <c r="C53" s="517" t="s">
        <v>2304</v>
      </c>
      <c r="D53" s="518"/>
      <c r="E53" s="518"/>
      <c r="F53" s="518"/>
      <c r="G53" s="518"/>
      <c r="H53" s="518"/>
      <c r="I53" s="518"/>
      <c r="J53" s="518"/>
      <c r="K53" s="518"/>
      <c r="L53" s="519"/>
      <c r="M53" s="508" t="s">
        <v>2302</v>
      </c>
      <c r="N53" s="509"/>
      <c r="O53" s="509"/>
      <c r="P53" s="509"/>
      <c r="Q53" s="510"/>
      <c r="R53" s="511" t="s">
        <v>471</v>
      </c>
      <c r="S53" s="512"/>
      <c r="T53" s="512"/>
      <c r="U53" s="512"/>
      <c r="V53" s="513"/>
      <c r="W53" s="122" t="s">
        <v>1784</v>
      </c>
      <c r="X53" s="123" t="s">
        <v>45</v>
      </c>
      <c r="Y53" s="453" t="s">
        <v>46</v>
      </c>
      <c r="Z53" s="390"/>
      <c r="AA53" s="391"/>
    </row>
    <row r="54" spans="1:27" ht="33.9" customHeight="1">
      <c r="A54" s="373"/>
      <c r="B54" s="392">
        <f>B53+1</f>
        <v>2</v>
      </c>
      <c r="C54" s="499" t="s">
        <v>2304</v>
      </c>
      <c r="D54" s="500"/>
      <c r="E54" s="500"/>
      <c r="F54" s="500"/>
      <c r="G54" s="500"/>
      <c r="H54" s="500"/>
      <c r="I54" s="500"/>
      <c r="J54" s="500"/>
      <c r="K54" s="500"/>
      <c r="L54" s="501"/>
      <c r="M54" s="504" t="s">
        <v>2303</v>
      </c>
      <c r="N54" s="505"/>
      <c r="O54" s="505"/>
      <c r="P54" s="505"/>
      <c r="Q54" s="506"/>
      <c r="R54" s="485" t="s">
        <v>471</v>
      </c>
      <c r="S54" s="486"/>
      <c r="T54" s="486"/>
      <c r="U54" s="486"/>
      <c r="V54" s="487"/>
      <c r="W54" s="463" t="s">
        <v>1784</v>
      </c>
      <c r="X54" s="4" t="s">
        <v>45</v>
      </c>
      <c r="Y54" s="5" t="s">
        <v>47</v>
      </c>
      <c r="Z54" s="390"/>
      <c r="AA54" s="391"/>
    </row>
    <row r="55" spans="1:27" ht="33.9" customHeight="1">
      <c r="A55" s="373"/>
      <c r="B55" s="392">
        <f t="shared" ref="B55:B118" si="0">B54+1</f>
        <v>3</v>
      </c>
      <c r="C55" s="499" t="s">
        <v>2305</v>
      </c>
      <c r="D55" s="500"/>
      <c r="E55" s="500"/>
      <c r="F55" s="500"/>
      <c r="G55" s="500"/>
      <c r="H55" s="500"/>
      <c r="I55" s="500"/>
      <c r="J55" s="500"/>
      <c r="K55" s="500"/>
      <c r="L55" s="501"/>
      <c r="M55" s="485" t="s">
        <v>2302</v>
      </c>
      <c r="N55" s="486"/>
      <c r="O55" s="486"/>
      <c r="P55" s="486"/>
      <c r="Q55" s="487"/>
      <c r="R55" s="485" t="s">
        <v>471</v>
      </c>
      <c r="S55" s="486"/>
      <c r="T55" s="486"/>
      <c r="U55" s="486"/>
      <c r="V55" s="487"/>
      <c r="W55" s="463" t="s">
        <v>1784</v>
      </c>
      <c r="X55" s="4" t="s">
        <v>48</v>
      </c>
      <c r="Y55" s="5" t="s">
        <v>49</v>
      </c>
      <c r="Z55" s="390"/>
      <c r="AA55" s="391"/>
    </row>
    <row r="56" spans="1:27" ht="33.9" customHeight="1">
      <c r="A56" s="373"/>
      <c r="B56" s="392">
        <f t="shared" si="0"/>
        <v>4</v>
      </c>
      <c r="C56" s="499" t="s">
        <v>2306</v>
      </c>
      <c r="D56" s="500"/>
      <c r="E56" s="500"/>
      <c r="F56" s="500"/>
      <c r="G56" s="500"/>
      <c r="H56" s="500"/>
      <c r="I56" s="500"/>
      <c r="J56" s="500"/>
      <c r="K56" s="500"/>
      <c r="L56" s="501"/>
      <c r="M56" s="485" t="s">
        <v>2303</v>
      </c>
      <c r="N56" s="486"/>
      <c r="O56" s="486"/>
      <c r="P56" s="486"/>
      <c r="Q56" s="487"/>
      <c r="R56" s="485" t="s">
        <v>471</v>
      </c>
      <c r="S56" s="486"/>
      <c r="T56" s="486"/>
      <c r="U56" s="486"/>
      <c r="V56" s="487"/>
      <c r="W56" s="463" t="s">
        <v>1784</v>
      </c>
      <c r="X56" s="4" t="s">
        <v>50</v>
      </c>
      <c r="Y56" s="5" t="s">
        <v>51</v>
      </c>
      <c r="Z56" s="390"/>
      <c r="AA56" s="391"/>
    </row>
    <row r="57" spans="1:27" ht="33.9" customHeight="1">
      <c r="A57" s="373"/>
      <c r="B57" s="392">
        <f t="shared" si="0"/>
        <v>5</v>
      </c>
      <c r="C57" s="499" t="s">
        <v>2307</v>
      </c>
      <c r="D57" s="500"/>
      <c r="E57" s="500"/>
      <c r="F57" s="500"/>
      <c r="G57" s="500"/>
      <c r="H57" s="500"/>
      <c r="I57" s="500"/>
      <c r="J57" s="500"/>
      <c r="K57" s="500"/>
      <c r="L57" s="501"/>
      <c r="M57" s="485" t="s">
        <v>2302</v>
      </c>
      <c r="N57" s="486"/>
      <c r="O57" s="486"/>
      <c r="P57" s="486"/>
      <c r="Q57" s="487"/>
      <c r="R57" s="485" t="s">
        <v>471</v>
      </c>
      <c r="S57" s="486"/>
      <c r="T57" s="486"/>
      <c r="U57" s="486"/>
      <c r="V57" s="487"/>
      <c r="W57" s="463" t="s">
        <v>1784</v>
      </c>
      <c r="X57" s="4" t="s">
        <v>54</v>
      </c>
      <c r="Y57" s="5" t="s">
        <v>55</v>
      </c>
      <c r="Z57" s="390"/>
      <c r="AA57" s="391"/>
    </row>
    <row r="58" spans="1:27" ht="33.9" customHeight="1">
      <c r="A58" s="373"/>
      <c r="B58" s="392">
        <f t="shared" si="0"/>
        <v>6</v>
      </c>
      <c r="C58" s="499" t="s">
        <v>2308</v>
      </c>
      <c r="D58" s="500"/>
      <c r="E58" s="500"/>
      <c r="F58" s="500"/>
      <c r="G58" s="500"/>
      <c r="H58" s="500"/>
      <c r="I58" s="500"/>
      <c r="J58" s="500"/>
      <c r="K58" s="500"/>
      <c r="L58" s="501"/>
      <c r="M58" s="485" t="s">
        <v>2302</v>
      </c>
      <c r="N58" s="486"/>
      <c r="O58" s="486"/>
      <c r="P58" s="486"/>
      <c r="Q58" s="487"/>
      <c r="R58" s="485" t="s">
        <v>471</v>
      </c>
      <c r="S58" s="486"/>
      <c r="T58" s="486"/>
      <c r="U58" s="486"/>
      <c r="V58" s="487"/>
      <c r="W58" s="463" t="s">
        <v>1784</v>
      </c>
      <c r="X58" s="4" t="s">
        <v>54</v>
      </c>
      <c r="Y58" s="5" t="s">
        <v>55</v>
      </c>
      <c r="Z58" s="390"/>
      <c r="AA58" s="391"/>
    </row>
    <row r="59" spans="1:27" ht="33.9" customHeight="1">
      <c r="A59" s="373"/>
      <c r="B59" s="392">
        <f t="shared" si="0"/>
        <v>7</v>
      </c>
      <c r="C59" s="499" t="s">
        <v>2308</v>
      </c>
      <c r="D59" s="500"/>
      <c r="E59" s="500"/>
      <c r="F59" s="500"/>
      <c r="G59" s="500"/>
      <c r="H59" s="500"/>
      <c r="I59" s="500"/>
      <c r="J59" s="500"/>
      <c r="K59" s="500"/>
      <c r="L59" s="501"/>
      <c r="M59" s="485" t="s">
        <v>2302</v>
      </c>
      <c r="N59" s="486"/>
      <c r="O59" s="486"/>
      <c r="P59" s="486"/>
      <c r="Q59" s="487"/>
      <c r="R59" s="485" t="s">
        <v>471</v>
      </c>
      <c r="S59" s="486"/>
      <c r="T59" s="486"/>
      <c r="U59" s="486"/>
      <c r="V59" s="487"/>
      <c r="W59" s="463" t="s">
        <v>1784</v>
      </c>
      <c r="X59" s="4" t="s">
        <v>54</v>
      </c>
      <c r="Y59" s="5" t="s">
        <v>56</v>
      </c>
      <c r="Z59" s="390"/>
      <c r="AA59" s="391"/>
    </row>
    <row r="60" spans="1:27" ht="33.9" customHeight="1">
      <c r="A60" s="373"/>
      <c r="B60" s="392">
        <f t="shared" si="0"/>
        <v>8</v>
      </c>
      <c r="C60" s="499" t="s">
        <v>2309</v>
      </c>
      <c r="D60" s="500"/>
      <c r="E60" s="500"/>
      <c r="F60" s="500"/>
      <c r="G60" s="500"/>
      <c r="H60" s="500"/>
      <c r="I60" s="500"/>
      <c r="J60" s="500"/>
      <c r="K60" s="500"/>
      <c r="L60" s="501"/>
      <c r="M60" s="485" t="s">
        <v>2302</v>
      </c>
      <c r="N60" s="486"/>
      <c r="O60" s="486"/>
      <c r="P60" s="486"/>
      <c r="Q60" s="487"/>
      <c r="R60" s="485" t="s">
        <v>471</v>
      </c>
      <c r="S60" s="486"/>
      <c r="T60" s="486"/>
      <c r="U60" s="486"/>
      <c r="V60" s="487"/>
      <c r="W60" s="463" t="s">
        <v>1784</v>
      </c>
      <c r="X60" s="4" t="s">
        <v>50</v>
      </c>
      <c r="Y60" s="464" t="s">
        <v>55</v>
      </c>
      <c r="Z60" s="390"/>
      <c r="AA60" s="391"/>
    </row>
    <row r="61" spans="1:27" ht="33.9" customHeight="1">
      <c r="A61" s="373"/>
      <c r="B61" s="392">
        <f t="shared" si="0"/>
        <v>9</v>
      </c>
      <c r="C61" s="499" t="s">
        <v>2310</v>
      </c>
      <c r="D61" s="500"/>
      <c r="E61" s="500"/>
      <c r="F61" s="500"/>
      <c r="G61" s="500"/>
      <c r="H61" s="500"/>
      <c r="I61" s="500"/>
      <c r="J61" s="500"/>
      <c r="K61" s="500"/>
      <c r="L61" s="501"/>
      <c r="M61" s="485" t="s">
        <v>2303</v>
      </c>
      <c r="N61" s="486"/>
      <c r="O61" s="486"/>
      <c r="P61" s="486"/>
      <c r="Q61" s="487"/>
      <c r="R61" s="485" t="s">
        <v>471</v>
      </c>
      <c r="S61" s="486"/>
      <c r="T61" s="486"/>
      <c r="U61" s="486"/>
      <c r="V61" s="487"/>
      <c r="W61" s="463" t="s">
        <v>1784</v>
      </c>
      <c r="X61" s="4" t="s">
        <v>2300</v>
      </c>
      <c r="Y61" s="464" t="s">
        <v>388</v>
      </c>
      <c r="Z61" s="390"/>
      <c r="AA61" s="391"/>
    </row>
    <row r="62" spans="1:27" ht="33.9" customHeight="1">
      <c r="A62" s="373"/>
      <c r="B62" s="392">
        <f t="shared" si="0"/>
        <v>10</v>
      </c>
      <c r="C62" s="499" t="s">
        <v>2311</v>
      </c>
      <c r="D62" s="500"/>
      <c r="E62" s="500"/>
      <c r="F62" s="500"/>
      <c r="G62" s="500"/>
      <c r="H62" s="500"/>
      <c r="I62" s="500"/>
      <c r="J62" s="500"/>
      <c r="K62" s="500"/>
      <c r="L62" s="501"/>
      <c r="M62" s="485" t="s">
        <v>2302</v>
      </c>
      <c r="N62" s="486"/>
      <c r="O62" s="486"/>
      <c r="P62" s="486"/>
      <c r="Q62" s="487"/>
      <c r="R62" s="485" t="s">
        <v>471</v>
      </c>
      <c r="S62" s="486"/>
      <c r="T62" s="486"/>
      <c r="U62" s="486"/>
      <c r="V62" s="487"/>
      <c r="W62" s="463" t="s">
        <v>1784</v>
      </c>
      <c r="X62" s="4" t="s">
        <v>2301</v>
      </c>
      <c r="Y62" s="5" t="s">
        <v>49</v>
      </c>
      <c r="Z62" s="390"/>
      <c r="AA62" s="391"/>
    </row>
    <row r="63" spans="1:27" ht="33.9" customHeight="1">
      <c r="A63" s="373"/>
      <c r="B63" s="392">
        <f t="shared" si="0"/>
        <v>11</v>
      </c>
      <c r="C63" s="499" t="s">
        <v>2312</v>
      </c>
      <c r="D63" s="500"/>
      <c r="E63" s="500"/>
      <c r="F63" s="500"/>
      <c r="G63" s="500"/>
      <c r="H63" s="500"/>
      <c r="I63" s="500"/>
      <c r="J63" s="500"/>
      <c r="K63" s="500"/>
      <c r="L63" s="501"/>
      <c r="M63" s="485" t="s">
        <v>2303</v>
      </c>
      <c r="N63" s="486"/>
      <c r="O63" s="486"/>
      <c r="P63" s="486"/>
      <c r="Q63" s="487"/>
      <c r="R63" s="485" t="s">
        <v>471</v>
      </c>
      <c r="S63" s="486"/>
      <c r="T63" s="486"/>
      <c r="U63" s="486"/>
      <c r="V63" s="487"/>
      <c r="W63" s="463" t="s">
        <v>1784</v>
      </c>
      <c r="X63" s="4" t="s">
        <v>2300</v>
      </c>
      <c r="Y63" s="464" t="s">
        <v>393</v>
      </c>
      <c r="Z63" s="390"/>
      <c r="AA63" s="391"/>
    </row>
    <row r="64" spans="1:27" ht="33.9" customHeight="1">
      <c r="A64" s="373"/>
      <c r="B64" s="392">
        <f t="shared" si="0"/>
        <v>12</v>
      </c>
      <c r="C64" s="499" t="s">
        <v>2313</v>
      </c>
      <c r="D64" s="500"/>
      <c r="E64" s="500"/>
      <c r="F64" s="500"/>
      <c r="G64" s="500"/>
      <c r="H64" s="500"/>
      <c r="I64" s="500"/>
      <c r="J64" s="500"/>
      <c r="K64" s="500"/>
      <c r="L64" s="501"/>
      <c r="M64" s="485" t="s">
        <v>2302</v>
      </c>
      <c r="N64" s="486"/>
      <c r="O64" s="486"/>
      <c r="P64" s="486"/>
      <c r="Q64" s="487"/>
      <c r="R64" s="485" t="s">
        <v>471</v>
      </c>
      <c r="S64" s="486"/>
      <c r="T64" s="486"/>
      <c r="U64" s="486"/>
      <c r="V64" s="487"/>
      <c r="W64" s="463" t="s">
        <v>1784</v>
      </c>
      <c r="X64" s="4" t="s">
        <v>2301</v>
      </c>
      <c r="Y64" s="5" t="s">
        <v>399</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tabSelected="1" view="pageBreakPreview" zoomScale="130" zoomScaleNormal="120" zoomScaleSheetLayoutView="130" workbookViewId="0">
      <selection activeCell="Y25" sqref="Y25:Y26"/>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57</v>
      </c>
      <c r="C1" s="131"/>
      <c r="D1" s="131"/>
      <c r="E1" s="131"/>
      <c r="F1" s="131"/>
      <c r="G1" s="131"/>
      <c r="H1" s="131"/>
      <c r="I1" s="131"/>
      <c r="J1" s="131"/>
      <c r="K1" s="131"/>
      <c r="L1" s="131"/>
      <c r="M1" s="131"/>
      <c r="N1" s="131"/>
      <c r="O1" s="131"/>
      <c r="P1" s="131"/>
      <c r="Q1" s="131"/>
      <c r="R1" s="131"/>
      <c r="S1" s="131"/>
      <c r="T1" s="131"/>
      <c r="U1" s="131"/>
      <c r="V1" s="131"/>
      <c r="W1" s="131"/>
      <c r="X1" s="131"/>
      <c r="Y1" s="131"/>
      <c r="Z1" s="726" t="s">
        <v>58</v>
      </c>
      <c r="AA1" s="726"/>
      <c r="AB1" s="726"/>
      <c r="AC1" s="726"/>
      <c r="AD1" s="726" t="str">
        <f>IF(基本情報入力シート!C32="","",基本情報入力シート!C32)</f>
        <v>山口県</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59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60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12</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11</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61</v>
      </c>
      <c r="C8" s="731"/>
      <c r="D8" s="731"/>
      <c r="E8" s="731"/>
      <c r="F8" s="731"/>
      <c r="G8" s="731"/>
      <c r="H8" s="136" t="s">
        <v>17</v>
      </c>
      <c r="I8" s="738" t="str">
        <f>IF(基本情報入力シート!AC38="－","",基本情報入力シート!AC38)</f>
        <v>753－0000</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山口県山口市○－○－○</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○○ビル○○階</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12</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62</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29</v>
      </c>
      <c r="C13" s="753"/>
      <c r="D13" s="753"/>
      <c r="E13" s="753"/>
      <c r="F13" s="753"/>
      <c r="G13" s="753"/>
      <c r="H13" s="739" t="s">
        <v>30</v>
      </c>
      <c r="I13" s="739"/>
      <c r="J13" s="739"/>
      <c r="K13" s="736"/>
      <c r="L13" s="754" t="str">
        <f>IF(基本情報入力シート!M45="","",基本情報入力シート!M45)</f>
        <v>000-0000-0000</v>
      </c>
      <c r="M13" s="754"/>
      <c r="N13" s="754"/>
      <c r="O13" s="754"/>
      <c r="P13" s="754"/>
      <c r="Q13" s="754"/>
      <c r="R13" s="754"/>
      <c r="S13" s="754"/>
      <c r="T13" s="754"/>
      <c r="U13" s="754"/>
      <c r="V13" s="753" t="s">
        <v>31</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63</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64</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65</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66</v>
      </c>
      <c r="C18" s="694" t="s">
        <v>67</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142862900</v>
      </c>
      <c r="R18" s="631"/>
      <c r="S18" s="631"/>
      <c r="T18" s="631"/>
      <c r="U18" s="631"/>
      <c r="V18" s="632"/>
      <c r="W18" s="156" t="s">
        <v>68</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69</v>
      </c>
      <c r="D19" s="628" t="s">
        <v>70</v>
      </c>
      <c r="E19" s="628"/>
      <c r="F19" s="628"/>
      <c r="G19" s="628"/>
      <c r="H19" s="628"/>
      <c r="I19" s="628"/>
      <c r="J19" s="628"/>
      <c r="K19" s="628"/>
      <c r="L19" s="628"/>
      <c r="M19" s="628"/>
      <c r="N19" s="628"/>
      <c r="O19" s="628"/>
      <c r="P19" s="629"/>
      <c r="Q19" s="630">
        <f>SUM('別紙様式3-2（４・５月）'!N9,'別紙様式3-3（６月以降分）'!N7)</f>
        <v>102789580.02381805</v>
      </c>
      <c r="R19" s="631"/>
      <c r="S19" s="631"/>
      <c r="T19" s="631"/>
      <c r="U19" s="631"/>
      <c r="V19" s="632"/>
      <c r="W19" s="159" t="s">
        <v>68</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71</v>
      </c>
      <c r="E20" s="628" t="s">
        <v>72</v>
      </c>
      <c r="F20" s="628"/>
      <c r="G20" s="628"/>
      <c r="H20" s="628"/>
      <c r="I20" s="628"/>
      <c r="J20" s="628"/>
      <c r="K20" s="628"/>
      <c r="L20" s="628"/>
      <c r="M20" s="628"/>
      <c r="N20" s="628"/>
      <c r="O20" s="628"/>
      <c r="P20" s="633"/>
      <c r="Q20" s="634">
        <v>1000000</v>
      </c>
      <c r="R20" s="635"/>
      <c r="S20" s="635"/>
      <c r="T20" s="635"/>
      <c r="U20" s="635"/>
      <c r="V20" s="636"/>
      <c r="W20" s="163" t="s">
        <v>68</v>
      </c>
      <c r="X20" s="131" t="s">
        <v>73</v>
      </c>
      <c r="Y20" s="164" t="str">
        <f>IF(Q20&gt;Q19,"×","")</f>
        <v/>
      </c>
      <c r="Z20" s="130"/>
      <c r="AA20" s="130"/>
      <c r="AB20" s="130"/>
      <c r="AC20" s="130"/>
      <c r="AD20" s="130"/>
      <c r="AE20" s="130"/>
      <c r="AF20" s="130"/>
      <c r="AG20" s="130"/>
      <c r="AH20" s="130"/>
      <c r="AI20" s="130"/>
      <c r="AJ20" s="130"/>
      <c r="AK20" s="130"/>
      <c r="AL20" s="130"/>
      <c r="AM20" s="883" t="s">
        <v>74</v>
      </c>
      <c r="AN20" s="884"/>
      <c r="AO20" s="884"/>
      <c r="AP20" s="884"/>
      <c r="AQ20" s="884"/>
      <c r="AR20" s="884"/>
      <c r="AS20" s="884"/>
      <c r="AT20" s="884"/>
      <c r="AU20" s="884"/>
      <c r="AV20" s="884"/>
      <c r="AW20" s="884"/>
      <c r="AX20" s="884"/>
      <c r="AY20" s="884"/>
      <c r="AZ20" s="884"/>
      <c r="BA20" s="885"/>
    </row>
    <row r="21" spans="1:53" ht="21.75" customHeight="1" thickBot="1">
      <c r="A21" s="130"/>
      <c r="B21" s="165" t="s">
        <v>75</v>
      </c>
      <c r="C21" s="628" t="s">
        <v>76</v>
      </c>
      <c r="D21" s="694"/>
      <c r="E21" s="694"/>
      <c r="F21" s="694"/>
      <c r="G21" s="694"/>
      <c r="H21" s="694"/>
      <c r="I21" s="694"/>
      <c r="J21" s="694"/>
      <c r="K21" s="694"/>
      <c r="L21" s="694"/>
      <c r="M21" s="694"/>
      <c r="N21" s="694"/>
      <c r="O21" s="694"/>
      <c r="P21" s="694"/>
      <c r="Q21" s="630">
        <f>Q18-Q20</f>
        <v>141862900</v>
      </c>
      <c r="R21" s="631"/>
      <c r="S21" s="631"/>
      <c r="T21" s="631"/>
      <c r="U21" s="631"/>
      <c r="V21" s="632"/>
      <c r="W21" s="156" t="s">
        <v>68</v>
      </c>
      <c r="X21" s="131" t="s">
        <v>73</v>
      </c>
      <c r="Y21" s="608" t="str">
        <f>IFERROR(IF(Q22&gt;=Q21,"○","×"),"")</f>
        <v>○</v>
      </c>
      <c r="Z21" s="130"/>
      <c r="AA21" s="130"/>
      <c r="AB21" s="130"/>
      <c r="AC21" s="130"/>
      <c r="AD21" s="130"/>
      <c r="AE21" s="130"/>
      <c r="AF21" s="130"/>
      <c r="AG21" s="130"/>
      <c r="AH21" s="130"/>
      <c r="AI21" s="130"/>
      <c r="AJ21" s="130"/>
      <c r="AK21" s="130"/>
      <c r="AL21" s="130"/>
      <c r="AM21" s="554" t="s">
        <v>77</v>
      </c>
      <c r="AN21" s="555"/>
      <c r="AO21" s="555"/>
      <c r="AP21" s="555"/>
      <c r="AQ21" s="555"/>
      <c r="AR21" s="555"/>
      <c r="AS21" s="555"/>
      <c r="AT21" s="555"/>
      <c r="AU21" s="555"/>
      <c r="AV21" s="555"/>
      <c r="AW21" s="555"/>
      <c r="AX21" s="555"/>
      <c r="AY21" s="555"/>
      <c r="AZ21" s="555"/>
      <c r="BA21" s="556"/>
    </row>
    <row r="22" spans="1:53" ht="24.75" customHeight="1" thickBot="1">
      <c r="A22" s="130"/>
      <c r="B22" s="165" t="s">
        <v>78</v>
      </c>
      <c r="C22" s="628" t="s">
        <v>79</v>
      </c>
      <c r="D22" s="628"/>
      <c r="E22" s="628"/>
      <c r="F22" s="628"/>
      <c r="G22" s="628"/>
      <c r="H22" s="628"/>
      <c r="I22" s="628"/>
      <c r="J22" s="628"/>
      <c r="K22" s="628"/>
      <c r="L22" s="628"/>
      <c r="M22" s="628"/>
      <c r="N22" s="628"/>
      <c r="O22" s="628"/>
      <c r="P22" s="628"/>
      <c r="Q22" s="634">
        <v>142000000</v>
      </c>
      <c r="R22" s="635"/>
      <c r="S22" s="635"/>
      <c r="T22" s="635"/>
      <c r="U22" s="635"/>
      <c r="V22" s="636"/>
      <c r="W22" s="166" t="s">
        <v>68</v>
      </c>
      <c r="X22" s="131" t="s">
        <v>73</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80</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81</v>
      </c>
      <c r="C25" s="628" t="s">
        <v>82</v>
      </c>
      <c r="D25" s="628"/>
      <c r="E25" s="628"/>
      <c r="F25" s="628"/>
      <c r="G25" s="628"/>
      <c r="H25" s="628"/>
      <c r="I25" s="628"/>
      <c r="J25" s="628"/>
      <c r="K25" s="628"/>
      <c r="L25" s="628"/>
      <c r="M25" s="628"/>
      <c r="N25" s="628"/>
      <c r="O25" s="628"/>
      <c r="P25" s="629"/>
      <c r="Q25" s="871">
        <f>Q19-Q20</f>
        <v>101789580.02381805</v>
      </c>
      <c r="R25" s="872"/>
      <c r="S25" s="872"/>
      <c r="T25" s="872"/>
      <c r="U25" s="872"/>
      <c r="V25" s="872"/>
      <c r="W25" s="159" t="s">
        <v>68</v>
      </c>
      <c r="X25" s="131" t="s">
        <v>73</v>
      </c>
      <c r="Y25" s="873" t="str">
        <f>IFERROR(IF(Q25&lt;=0,"",IF(Q26&gt;=Q25,"○","△")),"")</f>
        <v>△</v>
      </c>
      <c r="Z25" s="131" t="s">
        <v>73</v>
      </c>
      <c r="AA25" s="608" t="str">
        <f>IFERROR(IF(Y25="△",IF(Q28&gt;=Q25,"○","×"),""),"")</f>
        <v>○</v>
      </c>
      <c r="AB25" s="130"/>
      <c r="AC25" s="130"/>
      <c r="AD25" s="130"/>
      <c r="AE25" s="130"/>
      <c r="AF25" s="130"/>
      <c r="AG25" s="130"/>
      <c r="AH25" s="130"/>
      <c r="AI25" s="130"/>
      <c r="AJ25" s="130"/>
      <c r="AK25" s="130"/>
      <c r="AL25" s="130"/>
    </row>
    <row r="26" spans="1:53" ht="39.75" customHeight="1" thickBot="1">
      <c r="A26" s="130"/>
      <c r="B26" s="165" t="s">
        <v>83</v>
      </c>
      <c r="C26" s="628" t="s">
        <v>84</v>
      </c>
      <c r="D26" s="628"/>
      <c r="E26" s="628"/>
      <c r="F26" s="628"/>
      <c r="G26" s="628"/>
      <c r="H26" s="628"/>
      <c r="I26" s="628"/>
      <c r="J26" s="628"/>
      <c r="K26" s="628"/>
      <c r="L26" s="628"/>
      <c r="M26" s="628"/>
      <c r="N26" s="628"/>
      <c r="O26" s="628"/>
      <c r="P26" s="629"/>
      <c r="Q26" s="634">
        <v>98000000</v>
      </c>
      <c r="R26" s="635"/>
      <c r="S26" s="635"/>
      <c r="T26" s="635"/>
      <c r="U26" s="635"/>
      <c r="V26" s="636"/>
      <c r="W26" s="159" t="s">
        <v>68</v>
      </c>
      <c r="X26" s="131" t="s">
        <v>73</v>
      </c>
      <c r="Y26" s="874"/>
      <c r="Z26" s="131"/>
      <c r="AA26" s="662"/>
      <c r="AB26" s="130"/>
      <c r="AC26" s="130"/>
      <c r="AD26" s="130"/>
      <c r="AE26" s="130"/>
      <c r="AF26" s="130"/>
      <c r="AG26" s="130"/>
      <c r="AH26" s="130"/>
      <c r="AI26" s="130"/>
      <c r="AJ26" s="130"/>
      <c r="AK26" s="130"/>
      <c r="AL26" s="130"/>
    </row>
    <row r="27" spans="1:53" ht="27.75" customHeight="1" thickBot="1">
      <c r="A27" s="130"/>
      <c r="B27" s="165" t="s">
        <v>85</v>
      </c>
      <c r="C27" s="628" t="s">
        <v>86</v>
      </c>
      <c r="D27" s="628"/>
      <c r="E27" s="628"/>
      <c r="F27" s="628"/>
      <c r="G27" s="628"/>
      <c r="H27" s="628"/>
      <c r="I27" s="628"/>
      <c r="J27" s="628"/>
      <c r="K27" s="628"/>
      <c r="L27" s="628"/>
      <c r="M27" s="628"/>
      <c r="N27" s="628"/>
      <c r="O27" s="628"/>
      <c r="P27" s="629"/>
      <c r="Q27" s="634">
        <v>4000000</v>
      </c>
      <c r="R27" s="635"/>
      <c r="S27" s="635"/>
      <c r="T27" s="635"/>
      <c r="U27" s="635"/>
      <c r="V27" s="636"/>
      <c r="W27" s="159" t="s">
        <v>68</v>
      </c>
      <c r="X27" s="130"/>
      <c r="Y27" s="130"/>
      <c r="Z27" s="131"/>
      <c r="AA27" s="662"/>
      <c r="AB27" s="130"/>
      <c r="AC27" s="130"/>
      <c r="AD27" s="130"/>
      <c r="AE27" s="130"/>
      <c r="AF27" s="130"/>
      <c r="AG27" s="130"/>
      <c r="AH27" s="130"/>
      <c r="AI27" s="130"/>
      <c r="AJ27" s="130"/>
      <c r="AK27" s="130"/>
      <c r="AL27" s="130"/>
      <c r="AM27" s="560" t="s">
        <v>87</v>
      </c>
      <c r="AN27" s="561"/>
      <c r="AO27" s="561"/>
      <c r="AP27" s="561"/>
      <c r="AQ27" s="561"/>
      <c r="AR27" s="561"/>
      <c r="AS27" s="561"/>
      <c r="AT27" s="561"/>
      <c r="AU27" s="561"/>
      <c r="AV27" s="561"/>
      <c r="AW27" s="561"/>
      <c r="AX27" s="561"/>
      <c r="AY27" s="561"/>
      <c r="AZ27" s="561"/>
      <c r="BA27" s="562"/>
    </row>
    <row r="28" spans="1:53" ht="18" customHeight="1" thickBot="1">
      <c r="A28" s="130"/>
      <c r="B28" s="165" t="s">
        <v>88</v>
      </c>
      <c r="C28" s="628" t="s">
        <v>89</v>
      </c>
      <c r="D28" s="628"/>
      <c r="E28" s="628"/>
      <c r="F28" s="628"/>
      <c r="G28" s="628"/>
      <c r="H28" s="628"/>
      <c r="I28" s="628"/>
      <c r="J28" s="628"/>
      <c r="K28" s="628"/>
      <c r="L28" s="628"/>
      <c r="M28" s="628"/>
      <c r="N28" s="628"/>
      <c r="O28" s="628"/>
      <c r="P28" s="629"/>
      <c r="Q28" s="659">
        <f>Q26+Q27</f>
        <v>102000000</v>
      </c>
      <c r="R28" s="660"/>
      <c r="S28" s="660"/>
      <c r="T28" s="660"/>
      <c r="U28" s="660"/>
      <c r="V28" s="661"/>
      <c r="W28" s="159" t="s">
        <v>68</v>
      </c>
      <c r="X28" s="130"/>
      <c r="Y28" s="130"/>
      <c r="Z28" s="130" t="s">
        <v>73</v>
      </c>
      <c r="AA28" s="609"/>
      <c r="AB28" s="130"/>
      <c r="AC28" s="130"/>
      <c r="AD28" s="130"/>
      <c r="AE28" s="130"/>
      <c r="AF28" s="130"/>
      <c r="AG28" s="130"/>
      <c r="AH28" s="130"/>
      <c r="AI28" s="130"/>
      <c r="AJ28" s="130"/>
      <c r="AK28" s="164" t="str">
        <f>IFERROR(IF(OR(AND(AM29=TRUE,O29&lt;&gt;""),AND(AM30=TRUE,U29&lt;&gt;"")),"○","×"),"")</f>
        <v>○</v>
      </c>
      <c r="AL28" s="130"/>
      <c r="AM28" s="557" t="s">
        <v>90</v>
      </c>
      <c r="AN28" s="558"/>
      <c r="AO28" s="558"/>
      <c r="AP28" s="558"/>
      <c r="AQ28" s="558"/>
      <c r="AR28" s="558"/>
      <c r="AS28" s="558"/>
      <c r="AT28" s="558"/>
      <c r="AU28" s="558"/>
      <c r="AV28" s="558"/>
      <c r="AW28" s="558"/>
      <c r="AX28" s="558"/>
      <c r="AY28" s="558"/>
      <c r="AZ28" s="558"/>
      <c r="BA28" s="559"/>
    </row>
    <row r="29" spans="1:53" ht="18" customHeight="1">
      <c r="A29" s="130"/>
      <c r="B29" s="663" t="s">
        <v>91</v>
      </c>
      <c r="C29" s="715" t="s">
        <v>92</v>
      </c>
      <c r="D29" s="715"/>
      <c r="E29" s="716"/>
      <c r="F29" s="168"/>
      <c r="G29" s="719" t="s">
        <v>93</v>
      </c>
      <c r="H29" s="720"/>
      <c r="I29" s="720"/>
      <c r="J29" s="721"/>
      <c r="K29" s="701" t="s">
        <v>94</v>
      </c>
      <c r="L29" s="701"/>
      <c r="M29" s="701"/>
      <c r="N29" s="701"/>
      <c r="O29" s="703">
        <v>2.5000000000000001E-2</v>
      </c>
      <c r="P29" s="704"/>
      <c r="Q29" s="707" t="s">
        <v>95</v>
      </c>
      <c r="R29" s="707"/>
      <c r="S29" s="707"/>
      <c r="T29" s="707"/>
      <c r="U29" s="709" t="s">
        <v>2294</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96</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97</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98</v>
      </c>
      <c r="C32" s="627" t="s">
        <v>99</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98</v>
      </c>
      <c r="C33" s="627" t="s">
        <v>100</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101</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66</v>
      </c>
      <c r="C36" s="683" t="s">
        <v>102</v>
      </c>
      <c r="D36" s="683"/>
      <c r="E36" s="683"/>
      <c r="F36" s="683"/>
      <c r="G36" s="683"/>
      <c r="H36" s="683"/>
      <c r="I36" s="683"/>
      <c r="J36" s="683"/>
      <c r="K36" s="683"/>
      <c r="L36" s="683"/>
      <c r="M36" s="683"/>
      <c r="N36" s="683"/>
      <c r="O36" s="683"/>
      <c r="P36" s="684"/>
      <c r="Q36" s="695">
        <f>Q37-Q38-Q39</f>
        <v>361892760</v>
      </c>
      <c r="R36" s="696"/>
      <c r="S36" s="696"/>
      <c r="T36" s="696"/>
      <c r="U36" s="696"/>
      <c r="V36" s="697"/>
      <c r="W36" s="187" t="s">
        <v>68</v>
      </c>
      <c r="X36" s="188" t="s">
        <v>73</v>
      </c>
      <c r="Y36" s="608" t="str">
        <f>IF(Q40="","",IF(Q36="","",IF(Q36&gt;=Q40,"○","×")))</f>
        <v>○</v>
      </c>
      <c r="Z36" s="189"/>
      <c r="AA36" s="183"/>
      <c r="AB36" s="183"/>
      <c r="AC36" s="183"/>
      <c r="AD36" s="185"/>
      <c r="AE36" s="185"/>
      <c r="AF36" s="185"/>
      <c r="AG36" s="185"/>
      <c r="AH36" s="185"/>
      <c r="AI36" s="185"/>
      <c r="AJ36" s="185"/>
      <c r="AK36" s="185"/>
      <c r="AL36" s="130"/>
      <c r="AM36" s="566" t="s">
        <v>103</v>
      </c>
      <c r="AN36" s="567"/>
      <c r="AO36" s="567"/>
      <c r="AP36" s="567"/>
      <c r="AQ36" s="567"/>
      <c r="AR36" s="567"/>
      <c r="AS36" s="567"/>
      <c r="AT36" s="567"/>
      <c r="AU36" s="567"/>
      <c r="AV36" s="567"/>
      <c r="AW36" s="567"/>
      <c r="AX36" s="567"/>
      <c r="AY36" s="567"/>
      <c r="AZ36" s="567"/>
      <c r="BA36" s="568"/>
    </row>
    <row r="37" spans="1:53" ht="18.75" customHeight="1" thickBot="1">
      <c r="A37" s="130"/>
      <c r="B37" s="656"/>
      <c r="C37" s="700" t="s">
        <v>104</v>
      </c>
      <c r="D37" s="700"/>
      <c r="E37" s="700"/>
      <c r="F37" s="700"/>
      <c r="G37" s="700"/>
      <c r="H37" s="700"/>
      <c r="I37" s="700"/>
      <c r="J37" s="700"/>
      <c r="K37" s="700"/>
      <c r="L37" s="700"/>
      <c r="M37" s="700"/>
      <c r="N37" s="700"/>
      <c r="O37" s="700"/>
      <c r="P37" s="686"/>
      <c r="Q37" s="691">
        <v>504012760</v>
      </c>
      <c r="R37" s="692"/>
      <c r="S37" s="692"/>
      <c r="T37" s="692"/>
      <c r="U37" s="692"/>
      <c r="V37" s="693"/>
      <c r="W37" s="187" t="s">
        <v>68</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105</v>
      </c>
      <c r="D38" s="689"/>
      <c r="E38" s="689"/>
      <c r="F38" s="689"/>
      <c r="G38" s="689"/>
      <c r="H38" s="689"/>
      <c r="I38" s="689"/>
      <c r="J38" s="689"/>
      <c r="K38" s="689"/>
      <c r="L38" s="689"/>
      <c r="M38" s="689"/>
      <c r="N38" s="689"/>
      <c r="O38" s="689"/>
      <c r="P38" s="690"/>
      <c r="Q38" s="695">
        <f>Q22</f>
        <v>142000000</v>
      </c>
      <c r="R38" s="696"/>
      <c r="S38" s="696"/>
      <c r="T38" s="696"/>
      <c r="U38" s="696"/>
      <c r="V38" s="697"/>
      <c r="W38" s="187" t="s">
        <v>68</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106</v>
      </c>
      <c r="D39" s="689"/>
      <c r="E39" s="689"/>
      <c r="F39" s="689"/>
      <c r="G39" s="689"/>
      <c r="H39" s="689"/>
      <c r="I39" s="689"/>
      <c r="J39" s="689"/>
      <c r="K39" s="689"/>
      <c r="L39" s="689"/>
      <c r="M39" s="689"/>
      <c r="N39" s="689"/>
      <c r="O39" s="689"/>
      <c r="P39" s="690"/>
      <c r="Q39" s="691">
        <v>120000</v>
      </c>
      <c r="R39" s="692"/>
      <c r="S39" s="692"/>
      <c r="T39" s="692"/>
      <c r="U39" s="692"/>
      <c r="V39" s="693"/>
      <c r="W39" s="187" t="s">
        <v>68</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75</v>
      </c>
      <c r="C40" s="698" t="s">
        <v>107</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68</v>
      </c>
      <c r="X40" s="188" t="s">
        <v>73</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108</v>
      </c>
      <c r="D41" s="687"/>
      <c r="E41" s="687"/>
      <c r="F41" s="687"/>
      <c r="G41" s="687"/>
      <c r="H41" s="687"/>
      <c r="I41" s="687"/>
      <c r="J41" s="687"/>
      <c r="K41" s="687"/>
      <c r="L41" s="687"/>
      <c r="M41" s="687"/>
      <c r="N41" s="687"/>
      <c r="O41" s="687"/>
      <c r="P41" s="688"/>
      <c r="Q41" s="677">
        <v>323895307</v>
      </c>
      <c r="R41" s="678"/>
      <c r="S41" s="678"/>
      <c r="T41" s="678"/>
      <c r="U41" s="678"/>
      <c r="V41" s="679"/>
      <c r="W41" s="187" t="s">
        <v>68</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109</v>
      </c>
      <c r="D42" s="687"/>
      <c r="E42" s="687"/>
      <c r="F42" s="687"/>
      <c r="G42" s="687"/>
      <c r="H42" s="687"/>
      <c r="I42" s="687"/>
      <c r="J42" s="687"/>
      <c r="K42" s="687"/>
      <c r="L42" s="687"/>
      <c r="M42" s="687"/>
      <c r="N42" s="687"/>
      <c r="O42" s="687"/>
      <c r="P42" s="688"/>
      <c r="Q42" s="677">
        <v>15672680</v>
      </c>
      <c r="R42" s="678"/>
      <c r="S42" s="678"/>
      <c r="T42" s="678"/>
      <c r="U42" s="678"/>
      <c r="V42" s="679"/>
      <c r="W42" s="187" t="s">
        <v>68</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110</v>
      </c>
      <c r="D43" s="687"/>
      <c r="E43" s="687"/>
      <c r="F43" s="687"/>
      <c r="G43" s="687"/>
      <c r="H43" s="687"/>
      <c r="I43" s="687"/>
      <c r="J43" s="687"/>
      <c r="K43" s="687"/>
      <c r="L43" s="687"/>
      <c r="M43" s="687"/>
      <c r="N43" s="687"/>
      <c r="O43" s="687"/>
      <c r="P43" s="688"/>
      <c r="Q43" s="677">
        <v>8379554</v>
      </c>
      <c r="R43" s="678"/>
      <c r="S43" s="678"/>
      <c r="T43" s="678"/>
      <c r="U43" s="678"/>
      <c r="V43" s="679"/>
      <c r="W43" s="187" t="s">
        <v>68</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111</v>
      </c>
      <c r="D44" s="654"/>
      <c r="E44" s="654"/>
      <c r="F44" s="654"/>
      <c r="G44" s="654"/>
      <c r="H44" s="654"/>
      <c r="I44" s="654"/>
      <c r="J44" s="654"/>
      <c r="K44" s="654"/>
      <c r="L44" s="654"/>
      <c r="M44" s="654"/>
      <c r="N44" s="654"/>
      <c r="O44" s="654"/>
      <c r="P44" s="655"/>
      <c r="Q44" s="677">
        <v>2312647</v>
      </c>
      <c r="R44" s="678"/>
      <c r="S44" s="678"/>
      <c r="T44" s="678"/>
      <c r="U44" s="678"/>
      <c r="V44" s="679"/>
      <c r="W44" s="187" t="s">
        <v>68</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112</v>
      </c>
      <c r="D45" s="654"/>
      <c r="E45" s="654"/>
      <c r="F45" s="654"/>
      <c r="G45" s="654"/>
      <c r="H45" s="654"/>
      <c r="I45" s="654"/>
      <c r="J45" s="654"/>
      <c r="K45" s="654"/>
      <c r="L45" s="654"/>
      <c r="M45" s="654"/>
      <c r="N45" s="654"/>
      <c r="O45" s="654"/>
      <c r="P45" s="655"/>
      <c r="Q45" s="677">
        <v>112647</v>
      </c>
      <c r="R45" s="678"/>
      <c r="S45" s="678"/>
      <c r="T45" s="678"/>
      <c r="U45" s="678"/>
      <c r="V45" s="679"/>
      <c r="W45" s="187" t="s">
        <v>68</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113</v>
      </c>
      <c r="D46" s="675"/>
      <c r="E46" s="675"/>
      <c r="F46" s="675"/>
      <c r="G46" s="675"/>
      <c r="H46" s="675"/>
      <c r="I46" s="675"/>
      <c r="J46" s="675"/>
      <c r="K46" s="675"/>
      <c r="L46" s="675"/>
      <c r="M46" s="675"/>
      <c r="N46" s="675"/>
      <c r="O46" s="675"/>
      <c r="P46" s="676"/>
      <c r="Q46" s="677">
        <v>528650</v>
      </c>
      <c r="R46" s="678"/>
      <c r="S46" s="678"/>
      <c r="T46" s="678"/>
      <c r="U46" s="678"/>
      <c r="V46" s="679"/>
      <c r="W46" s="190" t="s">
        <v>68</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97</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98</v>
      </c>
      <c r="C49" s="685" t="s">
        <v>114</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98</v>
      </c>
      <c r="C50" s="627" t="s">
        <v>115</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98</v>
      </c>
      <c r="C51" s="685" t="s">
        <v>116</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117</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98</v>
      </c>
      <c r="C54" s="658" t="s">
        <v>118</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119</v>
      </c>
      <c r="C55" s="648"/>
      <c r="D55" s="648"/>
      <c r="E55" s="649"/>
      <c r="F55" s="680" t="s">
        <v>2295</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120</v>
      </c>
      <c r="C56" s="648"/>
      <c r="D56" s="648"/>
      <c r="E56" s="649"/>
      <c r="F56" s="650" t="s">
        <v>2296</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121</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122</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123</v>
      </c>
      <c r="C60" s="784"/>
      <c r="D60" s="784"/>
      <c r="E60" s="784"/>
      <c r="F60" s="784"/>
      <c r="G60" s="784"/>
      <c r="H60" s="784"/>
      <c r="I60" s="784"/>
      <c r="J60" s="784"/>
      <c r="K60" s="784"/>
      <c r="L60" s="784"/>
      <c r="M60" s="784"/>
      <c r="N60" s="784"/>
      <c r="O60" s="784"/>
      <c r="P60" s="784"/>
      <c r="Q60" s="784"/>
      <c r="R60" s="784"/>
      <c r="S60" s="785"/>
      <c r="T60" s="786">
        <f>'別紙様式3-3（６月以降分）'!N6</f>
        <v>11312419.039999999</v>
      </c>
      <c r="U60" s="787"/>
      <c r="V60" s="787"/>
      <c r="W60" s="787"/>
      <c r="X60" s="787"/>
      <c r="Y60" s="203" t="s">
        <v>68</v>
      </c>
      <c r="Z60" s="204" t="s">
        <v>73</v>
      </c>
      <c r="AA60" s="172"/>
      <c r="AB60" s="130"/>
      <c r="AC60" s="130"/>
      <c r="AD60" s="130"/>
      <c r="AE60" s="130"/>
      <c r="AF60" s="130"/>
      <c r="AG60" s="130" t="s">
        <v>73</v>
      </c>
      <c r="AH60" s="205" t="str">
        <f>IF(T61&lt;T60,"×","")</f>
        <v>×</v>
      </c>
      <c r="AI60" s="130"/>
      <c r="AJ60" s="130"/>
      <c r="AK60" s="130"/>
      <c r="AL60" s="130"/>
      <c r="AM60" s="557" t="s">
        <v>124</v>
      </c>
      <c r="AN60" s="558"/>
      <c r="AO60" s="558"/>
      <c r="AP60" s="558"/>
      <c r="AQ60" s="558"/>
      <c r="AR60" s="558"/>
      <c r="AS60" s="558"/>
      <c r="AT60" s="558"/>
      <c r="AU60" s="558"/>
      <c r="AV60" s="558"/>
      <c r="AW60" s="558"/>
      <c r="AX60" s="558"/>
      <c r="AY60" s="558"/>
      <c r="AZ60" s="558"/>
      <c r="BA60" s="559"/>
    </row>
    <row r="61" spans="1:53" ht="23.25" customHeight="1" thickBot="1">
      <c r="A61" s="130"/>
      <c r="B61" s="667" t="s">
        <v>125</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68</v>
      </c>
      <c r="Z61" s="130"/>
      <c r="AA61" s="207" t="s">
        <v>126</v>
      </c>
      <c r="AB61" s="637">
        <f>IFERROR(T62/T60*100,0)</f>
        <v>70.718738155937345</v>
      </c>
      <c r="AC61" s="638"/>
      <c r="AD61" s="639"/>
      <c r="AE61" s="208" t="s">
        <v>127</v>
      </c>
      <c r="AF61" s="209" t="s">
        <v>128</v>
      </c>
      <c r="AG61" s="130" t="s">
        <v>73</v>
      </c>
      <c r="AH61" s="164" t="str">
        <f>IF(T60=0,"",(IF(AB61&gt;=200/3,"○","×")))</f>
        <v>○</v>
      </c>
      <c r="AI61" s="210"/>
      <c r="AJ61" s="210"/>
      <c r="AK61" s="210"/>
      <c r="AL61" s="210"/>
      <c r="AM61" s="557" t="s">
        <v>129</v>
      </c>
      <c r="AN61" s="558"/>
      <c r="AO61" s="558"/>
      <c r="AP61" s="558"/>
      <c r="AQ61" s="558"/>
      <c r="AR61" s="558"/>
      <c r="AS61" s="558"/>
      <c r="AT61" s="558"/>
      <c r="AU61" s="558"/>
      <c r="AV61" s="558"/>
      <c r="AW61" s="558"/>
      <c r="AX61" s="558"/>
      <c r="AY61" s="558"/>
      <c r="AZ61" s="558"/>
      <c r="BA61" s="559"/>
    </row>
    <row r="62" spans="1:53" ht="26.25" customHeight="1" thickBot="1">
      <c r="A62" s="130"/>
      <c r="B62" s="211"/>
      <c r="C62" s="792" t="s">
        <v>130</v>
      </c>
      <c r="D62" s="793"/>
      <c r="E62" s="793"/>
      <c r="F62" s="793"/>
      <c r="G62" s="793"/>
      <c r="H62" s="793"/>
      <c r="I62" s="793"/>
      <c r="J62" s="793"/>
      <c r="K62" s="793"/>
      <c r="L62" s="793"/>
      <c r="M62" s="793"/>
      <c r="N62" s="793"/>
      <c r="O62" s="793"/>
      <c r="P62" s="793"/>
      <c r="Q62" s="793"/>
      <c r="R62" s="793"/>
      <c r="S62" s="793"/>
      <c r="T62" s="788">
        <v>8000000</v>
      </c>
      <c r="U62" s="789"/>
      <c r="V62" s="789"/>
      <c r="W62" s="789"/>
      <c r="X62" s="790"/>
      <c r="Y62" s="212" t="s">
        <v>68</v>
      </c>
      <c r="Z62" s="213" t="s">
        <v>73</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131</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132</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133</v>
      </c>
      <c r="D66" s="769" t="s">
        <v>134</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135</v>
      </c>
      <c r="F67" s="767"/>
      <c r="G67" s="767"/>
      <c r="H67" s="767"/>
      <c r="I67" s="767"/>
      <c r="J67" s="767"/>
      <c r="K67" s="767"/>
      <c r="L67" s="767"/>
      <c r="M67" s="767"/>
      <c r="N67" s="767"/>
      <c r="O67" s="767"/>
      <c r="P67" s="767"/>
      <c r="Q67" s="767"/>
      <c r="R67" s="767"/>
      <c r="S67" s="767"/>
      <c r="T67" s="767"/>
      <c r="U67" s="767"/>
      <c r="V67" s="767"/>
      <c r="W67" s="767"/>
      <c r="X67" s="767"/>
      <c r="Y67" s="767"/>
      <c r="Z67" s="768"/>
      <c r="AA67" s="131" t="s">
        <v>73</v>
      </c>
      <c r="AB67" s="164" t="str">
        <f>IF('別紙様式3-2（４・５月）'!AF6="継続ベア加算なし","",IF(AM66=TRUE,"○","×"))</f>
        <v>○</v>
      </c>
      <c r="AC67" s="191"/>
      <c r="AD67" s="192"/>
      <c r="AE67" s="192"/>
      <c r="AF67" s="192"/>
      <c r="AG67" s="192"/>
      <c r="AH67" s="192"/>
      <c r="AI67" s="192"/>
      <c r="AJ67" s="192"/>
      <c r="AK67" s="192"/>
      <c r="AL67" s="192"/>
      <c r="AM67" s="889" t="s">
        <v>136</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137</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133</v>
      </c>
      <c r="D70" s="769" t="s">
        <v>138</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139</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68</v>
      </c>
      <c r="AA71" s="172"/>
      <c r="AB71" s="226" t="s">
        <v>73</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140</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68</v>
      </c>
      <c r="AA72" s="130"/>
      <c r="AB72" s="226" t="s">
        <v>73</v>
      </c>
      <c r="AC72" s="609"/>
      <c r="AD72" s="226"/>
      <c r="AE72" s="226"/>
      <c r="AF72" s="226"/>
      <c r="AG72" s="226"/>
      <c r="AH72" s="226"/>
      <c r="AI72" s="210"/>
      <c r="AJ72" s="210"/>
      <c r="AK72" s="210"/>
      <c r="AL72" s="210"/>
      <c r="AM72" s="227"/>
    </row>
    <row r="73" spans="1:82" ht="12.9" customHeight="1" thickBot="1">
      <c r="A73" s="130"/>
      <c r="B73" s="130"/>
      <c r="C73" s="902" t="s">
        <v>141</v>
      </c>
      <c r="D73" s="773"/>
      <c r="E73" s="575" t="s">
        <v>142</v>
      </c>
      <c r="F73" s="576"/>
      <c r="G73" s="576"/>
      <c r="H73" s="576"/>
      <c r="I73" s="576"/>
      <c r="J73" s="576"/>
      <c r="K73" s="576"/>
      <c r="L73" s="576"/>
      <c r="M73" s="576"/>
      <c r="N73" s="576"/>
      <c r="O73" s="576"/>
      <c r="P73" s="576"/>
      <c r="Q73" s="576"/>
      <c r="R73" s="576"/>
      <c r="S73" s="576"/>
      <c r="T73" s="577"/>
      <c r="U73" s="581">
        <v>1100000</v>
      </c>
      <c r="V73" s="582"/>
      <c r="W73" s="582"/>
      <c r="X73" s="582"/>
      <c r="Y73" s="583"/>
      <c r="Z73" s="587" t="s">
        <v>68</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73</v>
      </c>
      <c r="AB74" s="606" t="s">
        <v>126</v>
      </c>
      <c r="AC74" s="600">
        <f>IFERROR(U75/U73*100,0)</f>
        <v>72.727272727272734</v>
      </c>
      <c r="AD74" s="601"/>
      <c r="AE74" s="602"/>
      <c r="AF74" s="606" t="s">
        <v>127</v>
      </c>
      <c r="AG74" s="606" t="s">
        <v>128</v>
      </c>
      <c r="AH74" s="607" t="s">
        <v>73</v>
      </c>
      <c r="AI74" s="608" t="str">
        <f>IF(OR('別紙様式3-2（４・５月）'!AF5="",U73=0),"",IF(AND(AC74&gt;=200/3,AC74&lt;=100),"○","×"))</f>
        <v>○</v>
      </c>
      <c r="AJ74" s="210"/>
      <c r="AK74" s="130"/>
      <c r="AL74" s="210"/>
      <c r="AM74" s="560" t="s">
        <v>143</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144</v>
      </c>
      <c r="G75" s="589"/>
      <c r="H75" s="589"/>
      <c r="I75" s="589"/>
      <c r="J75" s="589"/>
      <c r="K75" s="589"/>
      <c r="L75" s="589"/>
      <c r="M75" s="589"/>
      <c r="N75" s="589"/>
      <c r="O75" s="589"/>
      <c r="P75" s="589"/>
      <c r="Q75" s="589"/>
      <c r="R75" s="589"/>
      <c r="S75" s="589"/>
      <c r="T75" s="590"/>
      <c r="U75" s="594">
        <v>800000</v>
      </c>
      <c r="V75" s="595"/>
      <c r="W75" s="595"/>
      <c r="X75" s="595"/>
      <c r="Y75" s="596"/>
      <c r="Z75" s="587" t="s">
        <v>68</v>
      </c>
      <c r="AA75" s="130" t="s">
        <v>73</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145</v>
      </c>
      <c r="D77" s="771"/>
      <c r="E77" s="575" t="s">
        <v>146</v>
      </c>
      <c r="F77" s="576"/>
      <c r="G77" s="576"/>
      <c r="H77" s="576"/>
      <c r="I77" s="576"/>
      <c r="J77" s="576"/>
      <c r="K77" s="576"/>
      <c r="L77" s="576"/>
      <c r="M77" s="576"/>
      <c r="N77" s="576"/>
      <c r="O77" s="576"/>
      <c r="P77" s="576"/>
      <c r="Q77" s="576"/>
      <c r="R77" s="576"/>
      <c r="S77" s="576"/>
      <c r="T77" s="577"/>
      <c r="U77" s="581">
        <v>250000</v>
      </c>
      <c r="V77" s="582"/>
      <c r="W77" s="582"/>
      <c r="X77" s="582"/>
      <c r="Y77" s="583"/>
      <c r="Z77" s="587" t="s">
        <v>68</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73</v>
      </c>
      <c r="AB78" s="606" t="s">
        <v>126</v>
      </c>
      <c r="AC78" s="600">
        <f>IFERROR(U79/U77*100,0)</f>
        <v>82</v>
      </c>
      <c r="AD78" s="601"/>
      <c r="AE78" s="602"/>
      <c r="AF78" s="606" t="s">
        <v>127</v>
      </c>
      <c r="AG78" s="606" t="s">
        <v>128</v>
      </c>
      <c r="AH78" s="607" t="s">
        <v>73</v>
      </c>
      <c r="AI78" s="608" t="str">
        <f>IF(OR('別紙様式3-2（４・５月）'!AF5="",U77=0),"",IF(AND(AC78&gt;=200/3,AC78&lt;=100),"○","×"))</f>
        <v>○</v>
      </c>
      <c r="AJ78" s="210"/>
      <c r="AK78" s="210"/>
      <c r="AL78" s="210"/>
      <c r="AM78" s="560" t="s">
        <v>147</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144</v>
      </c>
      <c r="G79" s="589"/>
      <c r="H79" s="589"/>
      <c r="I79" s="589"/>
      <c r="J79" s="589"/>
      <c r="K79" s="589"/>
      <c r="L79" s="589"/>
      <c r="M79" s="589"/>
      <c r="N79" s="589"/>
      <c r="O79" s="589"/>
      <c r="P79" s="589"/>
      <c r="Q79" s="589"/>
      <c r="R79" s="589"/>
      <c r="S79" s="589"/>
      <c r="T79" s="590"/>
      <c r="U79" s="594">
        <v>205000</v>
      </c>
      <c r="V79" s="595"/>
      <c r="W79" s="595"/>
      <c r="X79" s="595"/>
      <c r="Y79" s="596"/>
      <c r="Z79" s="587" t="s">
        <v>68</v>
      </c>
      <c r="AA79" s="130" t="s">
        <v>73</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148</v>
      </c>
      <c r="C82" s="146"/>
      <c r="D82" s="146"/>
      <c r="E82" s="146"/>
      <c r="F82" s="146"/>
      <c r="G82" s="146"/>
      <c r="H82" s="146"/>
      <c r="I82" s="146"/>
      <c r="J82" s="146"/>
      <c r="K82" s="146"/>
      <c r="L82" s="146"/>
      <c r="M82" s="761"/>
      <c r="N82" s="762"/>
      <c r="O82" s="763" t="s">
        <v>149</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0</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150</v>
      </c>
      <c r="C84" s="147"/>
      <c r="D84" s="147"/>
      <c r="E84" s="147"/>
      <c r="F84" s="147"/>
      <c r="G84" s="147"/>
      <c r="H84" s="147"/>
      <c r="I84" s="147"/>
      <c r="J84" s="147"/>
      <c r="K84" s="147"/>
      <c r="L84" s="147"/>
      <c r="M84" s="147"/>
      <c r="N84" s="147"/>
      <c r="O84" s="147"/>
      <c r="P84" s="147"/>
      <c r="Q84" s="147"/>
      <c r="R84" s="147"/>
      <c r="S84" s="236" t="s">
        <v>133</v>
      </c>
      <c r="T84" s="237" t="s">
        <v>151</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152</v>
      </c>
      <c r="C86" s="239"/>
      <c r="D86" s="239"/>
      <c r="E86" s="239"/>
      <c r="F86" s="239"/>
      <c r="G86" s="239"/>
      <c r="H86" s="239"/>
      <c r="I86" s="239"/>
      <c r="J86" s="239"/>
      <c r="K86" s="239"/>
      <c r="L86" s="239"/>
      <c r="M86" s="239"/>
      <c r="N86" s="239"/>
      <c r="O86" s="239"/>
      <c r="P86" s="239"/>
      <c r="Q86" s="239"/>
      <c r="R86" s="239"/>
      <c r="S86" s="236" t="s">
        <v>133</v>
      </c>
      <c r="T86" s="237" t="s">
        <v>153</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154</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155</v>
      </c>
      <c r="F89" s="776"/>
      <c r="G89" s="776"/>
      <c r="H89" s="776"/>
      <c r="I89" s="776"/>
      <c r="J89" s="776"/>
      <c r="K89" s="776"/>
      <c r="L89" s="776"/>
      <c r="M89" s="776"/>
      <c r="N89" s="776"/>
      <c r="O89" s="776"/>
      <c r="P89" s="776"/>
      <c r="Q89" s="776"/>
      <c r="R89" s="777"/>
      <c r="S89" s="241" t="s">
        <v>73</v>
      </c>
      <c r="T89" s="164" t="str">
        <f>IF(AM82=TRUE,"",IF(AM89=TRUE,"○",IF(AND(AI86="該当",AM95=TRUE),"","×")))</f>
        <v>○</v>
      </c>
      <c r="U89" s="134"/>
      <c r="V89" s="242"/>
      <c r="W89" s="242"/>
      <c r="X89" s="242"/>
      <c r="Y89" s="242"/>
      <c r="Z89" s="242"/>
      <c r="AA89" s="242"/>
      <c r="AB89" s="242"/>
      <c r="AC89" s="242"/>
      <c r="AD89" s="242"/>
      <c r="AE89" s="242"/>
      <c r="AF89" s="242"/>
      <c r="AG89" s="242"/>
      <c r="AH89" s="242"/>
      <c r="AI89" s="242"/>
      <c r="AJ89" s="242"/>
      <c r="AK89" s="242"/>
      <c r="AL89" s="134"/>
      <c r="AM89" s="128" t="b">
        <v>1</v>
      </c>
    </row>
    <row r="90" spans="1:41" ht="14.25" customHeight="1">
      <c r="A90" s="130"/>
      <c r="B90" s="243"/>
      <c r="C90" s="244" t="s">
        <v>156</v>
      </c>
      <c r="D90" s="245" t="s">
        <v>157</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158</v>
      </c>
      <c r="D91" s="249" t="s">
        <v>159</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160</v>
      </c>
      <c r="D92" s="255" t="s">
        <v>161</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162</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163</v>
      </c>
      <c r="F95" s="776"/>
      <c r="G95" s="776"/>
      <c r="H95" s="776"/>
      <c r="I95" s="776"/>
      <c r="J95" s="776"/>
      <c r="K95" s="776"/>
      <c r="L95" s="776"/>
      <c r="M95" s="776"/>
      <c r="N95" s="776"/>
      <c r="O95" s="776"/>
      <c r="P95" s="776"/>
      <c r="Q95" s="776"/>
      <c r="R95" s="777"/>
      <c r="S95" s="241" t="s">
        <v>73</v>
      </c>
      <c r="T95" s="164" t="str">
        <f>IF(AM82=TRUE,"",IF(AND(AM95=TRUE,OR(AND(AN95=TRUE,J98&lt;&gt;""),AND(AO95=TRUE,J100&lt;&gt;""))),"○",IF(AND(AI86="該当",AM89=TRUE),"","×")))</f>
        <v>○</v>
      </c>
      <c r="U95" s="265"/>
      <c r="V95" s="266"/>
      <c r="W95" s="266"/>
      <c r="X95" s="266"/>
      <c r="Y95" s="266"/>
      <c r="Z95" s="266"/>
      <c r="AA95" s="266"/>
      <c r="AB95" s="266"/>
      <c r="AC95" s="266"/>
      <c r="AD95" s="266"/>
      <c r="AE95" s="266"/>
      <c r="AF95" s="266"/>
      <c r="AG95" s="266"/>
      <c r="AH95" s="266"/>
      <c r="AI95" s="266"/>
      <c r="AJ95" s="266"/>
      <c r="AK95" s="266"/>
      <c r="AL95" s="263"/>
      <c r="AM95" s="128" t="b">
        <v>1</v>
      </c>
      <c r="AN95" s="128" t="b">
        <v>0</v>
      </c>
      <c r="AO95" s="128" t="b">
        <v>1</v>
      </c>
    </row>
    <row r="96" spans="1:41" ht="30.75" customHeight="1" thickBot="1">
      <c r="A96" s="130"/>
      <c r="B96" s="875"/>
      <c r="C96" s="244" t="s">
        <v>156</v>
      </c>
      <c r="D96" s="779" t="s">
        <v>164</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165</v>
      </c>
      <c r="E97" s="803"/>
      <c r="F97" s="803"/>
      <c r="G97" s="803"/>
      <c r="H97" s="794"/>
      <c r="I97" s="796" t="s">
        <v>66</v>
      </c>
      <c r="J97" s="811" t="s">
        <v>166</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167</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75</v>
      </c>
      <c r="J99" s="267" t="s">
        <v>168</v>
      </c>
      <c r="K99" s="268"/>
      <c r="L99" s="268"/>
      <c r="M99" s="268"/>
      <c r="N99" s="268"/>
      <c r="O99" s="268"/>
      <c r="P99" s="268"/>
      <c r="Q99" s="268"/>
      <c r="R99" s="268"/>
      <c r="S99" s="821" t="s">
        <v>169</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t="s">
        <v>2318</v>
      </c>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167</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158</v>
      </c>
      <c r="D101" s="255" t="s">
        <v>170</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171</v>
      </c>
      <c r="C103" s="146"/>
      <c r="D103" s="146"/>
      <c r="E103" s="146"/>
      <c r="F103" s="146"/>
      <c r="G103" s="146"/>
      <c r="H103" s="146"/>
      <c r="I103" s="146"/>
      <c r="J103" s="146"/>
      <c r="K103" s="146"/>
      <c r="L103" s="146"/>
      <c r="M103" s="761"/>
      <c r="N103" s="762"/>
      <c r="O103" s="765" t="s">
        <v>149</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0</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172</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173</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163</v>
      </c>
      <c r="E107" s="798"/>
      <c r="F107" s="798"/>
      <c r="G107" s="798"/>
      <c r="H107" s="798"/>
      <c r="I107" s="798"/>
      <c r="J107" s="798"/>
      <c r="K107" s="798"/>
      <c r="L107" s="798"/>
      <c r="M107" s="798"/>
      <c r="N107" s="798"/>
      <c r="O107" s="798"/>
      <c r="P107" s="798"/>
      <c r="Q107" s="799"/>
      <c r="R107" s="279" t="s">
        <v>73</v>
      </c>
      <c r="S107" s="164" t="str">
        <f>IF(AM103=TRUE,"",IF(AM106="記入不要","",IF(AND(AM107=TRUE,OR(AN107=TRUE,AO107=TRUE,AP107=TRUE)),"○","×")))</f>
        <v>○</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1</v>
      </c>
      <c r="AN107" s="128" t="b">
        <v>1</v>
      </c>
      <c r="AO107" s="128" t="b">
        <v>1</v>
      </c>
      <c r="AP107" s="128" t="b">
        <v>0</v>
      </c>
    </row>
    <row r="108" spans="1:53" ht="27.75" customHeight="1" thickBot="1">
      <c r="A108" s="130"/>
      <c r="B108" s="244" t="s">
        <v>156</v>
      </c>
      <c r="C108" s="903" t="s">
        <v>174</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175</v>
      </c>
      <c r="D109" s="803"/>
      <c r="E109" s="803"/>
      <c r="F109" s="803"/>
      <c r="G109" s="282"/>
      <c r="H109" s="283" t="s">
        <v>66</v>
      </c>
      <c r="I109" s="905" t="s">
        <v>176</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75</v>
      </c>
      <c r="I110" s="908" t="s">
        <v>177</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78</v>
      </c>
      <c r="I111" s="911" t="s">
        <v>178</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158</v>
      </c>
      <c r="C112" s="877" t="s">
        <v>170</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179</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180</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181</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182</v>
      </c>
      <c r="C117" s="776"/>
      <c r="D117" s="776"/>
      <c r="E117" s="776"/>
      <c r="F117" s="776"/>
      <c r="G117" s="776"/>
      <c r="H117" s="776"/>
      <c r="I117" s="776"/>
      <c r="J117" s="776"/>
      <c r="K117" s="776"/>
      <c r="L117" s="776"/>
      <c r="M117" s="776"/>
      <c r="N117" s="776"/>
      <c r="O117" s="776"/>
      <c r="P117" s="776"/>
      <c r="Q117" s="777"/>
      <c r="R117" s="173" t="s">
        <v>133</v>
      </c>
      <c r="S117" s="290" t="str">
        <f>'別紙様式3-2（４・５月）'!W8</f>
        <v>×</v>
      </c>
      <c r="T117" s="830" t="s">
        <v>183</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v>
      </c>
      <c r="AY117" s="141"/>
    </row>
    <row r="118" spans="1:53" ht="27.75" customHeight="1" thickBot="1">
      <c r="A118" s="130"/>
      <c r="B118" s="826" t="s">
        <v>184</v>
      </c>
      <c r="C118" s="827"/>
      <c r="D118" s="827"/>
      <c r="E118" s="827"/>
      <c r="F118" s="827"/>
      <c r="G118" s="827"/>
      <c r="H118" s="827"/>
      <c r="I118" s="827"/>
      <c r="J118" s="827"/>
      <c r="K118" s="827"/>
      <c r="L118" s="827"/>
      <c r="M118" s="827"/>
      <c r="N118" s="827"/>
      <c r="O118" s="827"/>
      <c r="P118" s="827"/>
      <c r="Q118" s="828"/>
      <c r="R118" s="173" t="s">
        <v>133</v>
      </c>
      <c r="S118" s="292" t="str">
        <f>'別紙様式3-3（６月以降分）'!Z5</f>
        <v>×</v>
      </c>
      <c r="T118" s="829" t="s">
        <v>185</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186</v>
      </c>
      <c r="C119" s="827"/>
      <c r="D119" s="827"/>
      <c r="E119" s="827"/>
      <c r="F119" s="827"/>
      <c r="G119" s="827"/>
      <c r="H119" s="827"/>
      <c r="I119" s="827"/>
      <c r="J119" s="827"/>
      <c r="K119" s="827"/>
      <c r="L119" s="827"/>
      <c r="M119" s="827"/>
      <c r="N119" s="827"/>
      <c r="O119" s="827"/>
      <c r="P119" s="827"/>
      <c r="Q119" s="828"/>
      <c r="R119" s="173" t="s">
        <v>133</v>
      </c>
      <c r="S119" s="290" t="str">
        <f>'別紙様式3-3（６月以降分）'!Z7</f>
        <v>○</v>
      </c>
      <c r="T119" s="829" t="s">
        <v>185</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187</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v>
      </c>
      <c r="AL121" s="130"/>
      <c r="AM121" s="557" t="s">
        <v>188</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189</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190</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191</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1</v>
      </c>
      <c r="AN124" s="218"/>
      <c r="AO124" s="300"/>
      <c r="AP124" s="300"/>
      <c r="AQ124" s="300"/>
      <c r="AR124" s="300"/>
      <c r="AS124" s="301"/>
      <c r="AY124" s="140"/>
    </row>
    <row r="125" spans="1:53" s="135" customFormat="1" ht="25.5" customHeight="1" thickBot="1">
      <c r="A125" s="134"/>
      <c r="B125" s="302"/>
      <c r="C125" s="305"/>
      <c r="D125" s="882" t="s">
        <v>192</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193</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127</v>
      </c>
      <c r="AL126" s="134"/>
      <c r="AM126" s="128" t="b">
        <v>0</v>
      </c>
      <c r="AN126" s="886" t="s">
        <v>194</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195</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196</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133</v>
      </c>
      <c r="C130" s="834" t="s">
        <v>197</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198</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133</v>
      </c>
      <c r="C133" s="685" t="s">
        <v>199</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200</v>
      </c>
      <c r="C135" s="859"/>
      <c r="D135" s="859"/>
      <c r="E135" s="860"/>
      <c r="F135" s="622" t="s">
        <v>201</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202</v>
      </c>
      <c r="AN135" s="557" t="s">
        <v>203</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204</v>
      </c>
      <c r="C136" s="613"/>
      <c r="D136" s="613"/>
      <c r="E136" s="614"/>
      <c r="F136" s="282"/>
      <c r="G136" s="624" t="s">
        <v>205</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206</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207</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208</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209</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210</v>
      </c>
      <c r="C140" s="613"/>
      <c r="D140" s="613"/>
      <c r="E140" s="614"/>
      <c r="F140" s="326"/>
      <c r="G140" s="835" t="s">
        <v>211</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212</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207</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213</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214</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215</v>
      </c>
      <c r="C144" s="613"/>
      <c r="D144" s="613"/>
      <c r="E144" s="614"/>
      <c r="F144" s="329"/>
      <c r="G144" s="881" t="s">
        <v>216</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217</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207</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218</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219</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220</v>
      </c>
      <c r="C148" s="613"/>
      <c r="D148" s="613"/>
      <c r="E148" s="614"/>
      <c r="F148" s="326"/>
      <c r="G148" s="835" t="s">
        <v>221</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222</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207</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223</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224</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225</v>
      </c>
      <c r="C152" s="613"/>
      <c r="D152" s="613"/>
      <c r="E152" s="614"/>
      <c r="F152" s="329"/>
      <c r="G152" s="835" t="s">
        <v>226</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227</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207</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228</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229</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230</v>
      </c>
      <c r="C156" s="613"/>
      <c r="D156" s="613"/>
      <c r="E156" s="614"/>
      <c r="F156" s="329"/>
      <c r="G156" s="835" t="s">
        <v>231</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232</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207</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233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234</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235</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236</v>
      </c>
      <c r="C164" s="172" t="s">
        <v>237</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236</v>
      </c>
      <c r="C165" s="834" t="s">
        <v>238</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239</v>
      </c>
      <c r="C168" s="833" t="s">
        <v>240</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241</v>
      </c>
      <c r="D170" s="353"/>
      <c r="E170" s="848">
        <v>7</v>
      </c>
      <c r="F170" s="849"/>
      <c r="G170" s="353" t="s">
        <v>242</v>
      </c>
      <c r="H170" s="848" t="s">
        <v>2297</v>
      </c>
      <c r="I170" s="849"/>
      <c r="J170" s="353" t="s">
        <v>243</v>
      </c>
      <c r="K170" s="848" t="s">
        <v>2297</v>
      </c>
      <c r="L170" s="849"/>
      <c r="M170" s="353" t="s">
        <v>244</v>
      </c>
      <c r="N170" s="350"/>
      <c r="O170" s="850" t="s">
        <v>11</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245</v>
      </c>
      <c r="P171" s="837"/>
      <c r="Q171" s="837"/>
      <c r="R171" s="838" t="s">
        <v>22</v>
      </c>
      <c r="S171" s="838"/>
      <c r="T171" s="839" t="s">
        <v>2298</v>
      </c>
      <c r="U171" s="839"/>
      <c r="V171" s="839"/>
      <c r="W171" s="839"/>
      <c r="X171" s="839"/>
      <c r="Y171" s="847" t="s">
        <v>24</v>
      </c>
      <c r="Z171" s="847"/>
      <c r="AA171" s="839" t="s">
        <v>2299</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246</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247</v>
      </c>
      <c r="C174" s="361"/>
      <c r="D174" s="134"/>
      <c r="E174" s="134"/>
      <c r="F174" s="133" t="s">
        <v>248</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98</v>
      </c>
      <c r="C175" s="191" t="s">
        <v>249</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236</v>
      </c>
      <c r="C176" s="191" t="s">
        <v>250</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63</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251</v>
      </c>
      <c r="C179" s="640" t="s">
        <v>252</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253</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254</v>
      </c>
      <c r="C181" s="863" t="s">
        <v>255</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256</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251</v>
      </c>
      <c r="C184" s="640" t="s">
        <v>257</v>
      </c>
      <c r="D184" s="641"/>
      <c r="E184" s="641"/>
      <c r="F184" s="641"/>
      <c r="G184" s="641"/>
      <c r="H184" s="641"/>
      <c r="I184" s="642"/>
      <c r="J184" s="843" t="s">
        <v>258</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254</v>
      </c>
      <c r="C185" s="843" t="s">
        <v>259</v>
      </c>
      <c r="D185" s="843"/>
      <c r="E185" s="843"/>
      <c r="F185" s="843"/>
      <c r="G185" s="843"/>
      <c r="H185" s="843"/>
      <c r="I185" s="843"/>
      <c r="J185" s="845" t="s">
        <v>260</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261</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262</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263</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264</v>
      </c>
      <c r="C189" s="855" t="s">
        <v>265</v>
      </c>
      <c r="D189" s="855"/>
      <c r="E189" s="855"/>
      <c r="F189" s="855"/>
      <c r="G189" s="855"/>
      <c r="H189" s="855"/>
      <c r="I189" s="855"/>
      <c r="J189" s="856" t="s">
        <v>266</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v>
      </c>
      <c r="AL189" s="130"/>
      <c r="AM189" s="293"/>
    </row>
    <row r="190" spans="1:39" ht="25.5" customHeight="1">
      <c r="A190" s="130"/>
      <c r="B190" s="854"/>
      <c r="C190" s="855"/>
      <c r="D190" s="855"/>
      <c r="E190" s="855"/>
      <c r="F190" s="855"/>
      <c r="G190" s="855"/>
      <c r="H190" s="855"/>
      <c r="I190" s="855"/>
      <c r="J190" s="856" t="s">
        <v>267</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268</v>
      </c>
      <c r="C191" s="855" t="s">
        <v>269</v>
      </c>
      <c r="D191" s="855"/>
      <c r="E191" s="855"/>
      <c r="F191" s="855"/>
      <c r="G191" s="855"/>
      <c r="H191" s="855"/>
      <c r="I191" s="855"/>
      <c r="J191" s="856" t="s">
        <v>270</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v>
      </c>
      <c r="AL191" s="130"/>
    </row>
    <row r="192" spans="1:39" ht="37.5" customHeight="1">
      <c r="A192" s="130"/>
      <c r="B192" s="365" t="s">
        <v>271</v>
      </c>
      <c r="C192" s="855" t="s">
        <v>272</v>
      </c>
      <c r="D192" s="855"/>
      <c r="E192" s="855"/>
      <c r="F192" s="855"/>
      <c r="G192" s="855"/>
      <c r="H192" s="855"/>
      <c r="I192" s="855"/>
      <c r="J192" s="856" t="s">
        <v>273</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274</v>
      </c>
      <c r="C193" s="840" t="s">
        <v>275</v>
      </c>
      <c r="D193" s="840"/>
      <c r="E193" s="840"/>
      <c r="F193" s="840"/>
      <c r="G193" s="840"/>
      <c r="H193" s="840"/>
      <c r="I193" s="840"/>
      <c r="J193" s="840" t="s">
        <v>276</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0" orientation="portrait" verticalDpi="0" r:id="rId1"/>
  <headerFooter alignWithMargins="0"/>
  <rowBreaks count="5" manualBreakCount="5">
    <brk id="34" max="37" man="1"/>
    <brk id="51" max="37" man="1"/>
    <brk id="93"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S29" sqref="S29"/>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277</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58</v>
      </c>
      <c r="AB1" s="915" t="str">
        <f>IF(基本情報入力シート!C32="","",基本情報入力シート!C32)</f>
        <v>山口県</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278</v>
      </c>
      <c r="C5" s="951"/>
      <c r="D5" s="951"/>
      <c r="E5" s="951"/>
      <c r="F5" s="951"/>
      <c r="G5" s="951"/>
      <c r="H5" s="951"/>
      <c r="I5" s="951"/>
      <c r="J5" s="951"/>
      <c r="K5" s="951"/>
      <c r="L5" s="951"/>
      <c r="M5" s="952"/>
      <c r="N5" s="399">
        <f>IFERROR(SUM(S:S),"")</f>
        <v>9664000</v>
      </c>
      <c r="O5" s="400" t="s">
        <v>68</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279</v>
      </c>
      <c r="C6" s="951"/>
      <c r="D6" s="951"/>
      <c r="E6" s="951"/>
      <c r="F6" s="951"/>
      <c r="G6" s="951"/>
      <c r="H6" s="951"/>
      <c r="I6" s="951"/>
      <c r="J6" s="951"/>
      <c r="K6" s="951"/>
      <c r="L6" s="951"/>
      <c r="M6" s="952"/>
      <c r="N6" s="459">
        <f>IFERROR(SUM(V:V),"")-SUM(V8:V9)</f>
        <v>1646710</v>
      </c>
      <c r="O6" s="400" t="s">
        <v>68</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280</v>
      </c>
      <c r="C7" s="950"/>
      <c r="D7" s="924"/>
      <c r="E7" s="924"/>
      <c r="F7" s="924"/>
      <c r="G7" s="924"/>
      <c r="H7" s="924"/>
      <c r="I7" s="924"/>
      <c r="J7" s="924"/>
      <c r="K7" s="924"/>
      <c r="L7" s="924"/>
      <c r="M7" s="925"/>
      <c r="N7" s="402">
        <f>IFERROR(SUM(AA:AA),"")</f>
        <v>1277000</v>
      </c>
      <c r="O7" s="400" t="s">
        <v>68</v>
      </c>
      <c r="P7" s="131"/>
      <c r="Q7" s="131"/>
      <c r="R7" s="179" t="s">
        <v>281</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282</v>
      </c>
      <c r="E8" s="924"/>
      <c r="F8" s="924"/>
      <c r="G8" s="924"/>
      <c r="H8" s="924"/>
      <c r="I8" s="924"/>
      <c r="J8" s="924"/>
      <c r="K8" s="924"/>
      <c r="L8" s="924"/>
      <c r="M8" s="925"/>
      <c r="N8" s="403">
        <f>IFERROR(SUMIFS(AB:AB,Q:Q,"ベア加算なし",Z:Z,"ベア加算"),"")</f>
        <v>1177000</v>
      </c>
      <c r="O8" s="400" t="s">
        <v>68</v>
      </c>
      <c r="P8" s="131"/>
      <c r="Q8" s="131"/>
      <c r="R8" s="926" t="s">
        <v>283</v>
      </c>
      <c r="S8" s="926" t="s">
        <v>284</v>
      </c>
      <c r="T8" s="926"/>
      <c r="U8" s="974"/>
      <c r="V8" s="404">
        <f>SUM(W$16:W$115)</f>
        <v>4</v>
      </c>
      <c r="W8" s="972" t="str">
        <f>IF(AE7="特定加算なし","",IF(V8&gt;=V9,"○","×"))</f>
        <v>×</v>
      </c>
      <c r="X8" s="970" t="s">
        <v>285</v>
      </c>
      <c r="Y8" s="971"/>
      <c r="Z8" s="971"/>
      <c r="AA8" s="971"/>
      <c r="AB8" s="971"/>
      <c r="AG8" s="396"/>
    </row>
    <row r="9" spans="1:33" ht="25.5" customHeight="1" thickBot="1">
      <c r="A9" s="131"/>
      <c r="B9" s="925" t="s">
        <v>286</v>
      </c>
      <c r="C9" s="953"/>
      <c r="D9" s="953"/>
      <c r="E9" s="953"/>
      <c r="F9" s="953"/>
      <c r="G9" s="953"/>
      <c r="H9" s="953"/>
      <c r="I9" s="953"/>
      <c r="J9" s="953"/>
      <c r="K9" s="953"/>
      <c r="L9" s="953"/>
      <c r="M9" s="954"/>
      <c r="N9" s="405">
        <f>IFERROR(SUM(AB$16:AB$115,T$16:T$115,X$16:Y$115),"")</f>
        <v>8187945.5564930867</v>
      </c>
      <c r="O9" s="400" t="s">
        <v>68</v>
      </c>
      <c r="P9" s="131"/>
      <c r="Q9" s="131"/>
      <c r="R9" s="926"/>
      <c r="S9" s="926" t="s">
        <v>287</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288</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289</v>
      </c>
      <c r="C12" s="942"/>
      <c r="D12" s="942"/>
      <c r="E12" s="942"/>
      <c r="F12" s="942"/>
      <c r="G12" s="942"/>
      <c r="H12" s="942"/>
      <c r="I12" s="943"/>
      <c r="J12" s="929" t="s">
        <v>290</v>
      </c>
      <c r="K12" s="955" t="s">
        <v>291</v>
      </c>
      <c r="L12" s="956"/>
      <c r="M12" s="932" t="s">
        <v>292</v>
      </c>
      <c r="N12" s="935" t="s">
        <v>40</v>
      </c>
      <c r="O12" s="997" t="s">
        <v>293</v>
      </c>
      <c r="P12" s="998"/>
      <c r="Q12" s="999"/>
      <c r="R12" s="978" t="s">
        <v>294</v>
      </c>
      <c r="S12" s="979"/>
      <c r="T12" s="979"/>
      <c r="U12" s="979"/>
      <c r="V12" s="979"/>
      <c r="W12" s="979"/>
      <c r="X12" s="979"/>
      <c r="Y12" s="979"/>
      <c r="Z12" s="979"/>
      <c r="AA12" s="979"/>
      <c r="AB12" s="979"/>
      <c r="AC12" s="980"/>
      <c r="AD12" s="964" t="s">
        <v>295</v>
      </c>
      <c r="AE12" s="914" t="s">
        <v>296</v>
      </c>
      <c r="AF12" s="914" t="s">
        <v>297</v>
      </c>
      <c r="AG12" s="914" t="s">
        <v>298</v>
      </c>
    </row>
    <row r="13" spans="1:33" ht="21.75" customHeight="1">
      <c r="A13" s="939"/>
      <c r="B13" s="944"/>
      <c r="C13" s="945"/>
      <c r="D13" s="945"/>
      <c r="E13" s="945"/>
      <c r="F13" s="945"/>
      <c r="G13" s="945"/>
      <c r="H13" s="945"/>
      <c r="I13" s="946"/>
      <c r="J13" s="930"/>
      <c r="K13" s="957"/>
      <c r="L13" s="958"/>
      <c r="M13" s="933"/>
      <c r="N13" s="936"/>
      <c r="O13" s="965" t="s">
        <v>299</v>
      </c>
      <c r="P13" s="930" t="s">
        <v>300</v>
      </c>
      <c r="Q13" s="967" t="s">
        <v>301</v>
      </c>
      <c r="R13" s="983" t="s">
        <v>302</v>
      </c>
      <c r="S13" s="984"/>
      <c r="T13" s="984"/>
      <c r="U13" s="990" t="s">
        <v>303</v>
      </c>
      <c r="V13" s="991"/>
      <c r="W13" s="991"/>
      <c r="X13" s="991"/>
      <c r="Y13" s="992"/>
      <c r="Z13" s="919" t="s">
        <v>301</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304</v>
      </c>
      <c r="S14" s="981" t="s">
        <v>305</v>
      </c>
      <c r="T14" s="985" t="s">
        <v>306</v>
      </c>
      <c r="U14" s="982" t="s">
        <v>304</v>
      </c>
      <c r="V14" s="981" t="s">
        <v>305</v>
      </c>
      <c r="W14" s="409" t="s">
        <v>272</v>
      </c>
      <c r="X14" s="985" t="s">
        <v>306</v>
      </c>
      <c r="Y14" s="993"/>
      <c r="Z14" s="982" t="s">
        <v>304</v>
      </c>
      <c r="AA14" s="981" t="s">
        <v>305</v>
      </c>
      <c r="AB14" s="987" t="s">
        <v>306</v>
      </c>
      <c r="AC14" s="989" t="s">
        <v>307</v>
      </c>
      <c r="AD14" s="964"/>
      <c r="AE14" s="914"/>
      <c r="AF14" s="914"/>
      <c r="AG14" s="914"/>
    </row>
    <row r="15" spans="1:33" ht="72" customHeight="1" thickBot="1">
      <c r="A15" s="940"/>
      <c r="B15" s="947"/>
      <c r="C15" s="948"/>
      <c r="D15" s="948"/>
      <c r="E15" s="948"/>
      <c r="F15" s="948"/>
      <c r="G15" s="948"/>
      <c r="H15" s="948"/>
      <c r="I15" s="949"/>
      <c r="J15" s="931"/>
      <c r="K15" s="410" t="s">
        <v>41</v>
      </c>
      <c r="L15" s="410" t="s">
        <v>42</v>
      </c>
      <c r="M15" s="934"/>
      <c r="N15" s="937"/>
      <c r="O15" s="966"/>
      <c r="P15" s="931"/>
      <c r="Q15" s="968"/>
      <c r="R15" s="966"/>
      <c r="S15" s="931"/>
      <c r="T15" s="986"/>
      <c r="U15" s="966"/>
      <c r="V15" s="931"/>
      <c r="W15" s="411" t="s">
        <v>308</v>
      </c>
      <c r="X15" s="986"/>
      <c r="Y15" s="994"/>
      <c r="Z15" s="966"/>
      <c r="AA15" s="931"/>
      <c r="AB15" s="988"/>
      <c r="AC15" s="968"/>
      <c r="AD15" s="412" t="s">
        <v>283</v>
      </c>
      <c r="AE15" s="914"/>
      <c r="AF15" s="914"/>
      <c r="AG15" s="914"/>
    </row>
    <row r="16" spans="1:33" s="421" customFormat="1" ht="24.9" customHeight="1">
      <c r="A16" s="413" t="s">
        <v>309</v>
      </c>
      <c r="B16" s="975" t="str">
        <f>IF(基本情報入力シート!C53="","",基本情報入力シート!C53)</f>
        <v>3570000001</v>
      </c>
      <c r="C16" s="976"/>
      <c r="D16" s="976"/>
      <c r="E16" s="976"/>
      <c r="F16" s="976"/>
      <c r="G16" s="976"/>
      <c r="H16" s="976"/>
      <c r="I16" s="977"/>
      <c r="J16" s="414" t="str">
        <f>IF(基本情報入力シート!M53="","",基本情報入力シート!M53)</f>
        <v>山口県</v>
      </c>
      <c r="K16" s="415" t="str">
        <f>IF(基本情報入力シート!R53="","",基本情報入力シート!R53)</f>
        <v>山口県</v>
      </c>
      <c r="L16" s="415" t="str">
        <f>IF(基本情報入力シート!W53="","",基本情報入力シート!W53)</f>
        <v>山口市</v>
      </c>
      <c r="M16" s="416" t="str">
        <f>IF(基本情報入力シート!X53="","",基本情報入力シート!X53)</f>
        <v>○○ケアセンター</v>
      </c>
      <c r="N16" s="417" t="str">
        <f>IF(基本情報入力シート!Y53="","",基本情報入力シート!Y53)</f>
        <v>訪問介護</v>
      </c>
      <c r="O16" s="106" t="s">
        <v>310</v>
      </c>
      <c r="P16" s="107" t="s">
        <v>311</v>
      </c>
      <c r="Q16" s="111" t="s">
        <v>315</v>
      </c>
      <c r="R16" s="108" t="s">
        <v>313</v>
      </c>
      <c r="S16" s="101">
        <v>577000</v>
      </c>
      <c r="T16" s="418">
        <f>IFERROR(S16*VLOOKUP(AE16,【参考】数式用3!$AD$3:$BA$14,MATCH(N16,【参考】数式用3!$AD$2:$BA$2,0)),"")</f>
        <v>155832.11678832117</v>
      </c>
      <c r="U16" s="125" t="s">
        <v>314</v>
      </c>
      <c r="V16" s="126">
        <v>266000</v>
      </c>
      <c r="W16" s="126">
        <v>1</v>
      </c>
      <c r="X16" s="1000">
        <f>IFERROR(V16*VLOOKUP(AF16,【参考】数式用3!$AD$15:$BA$23,MATCH(N16,【参考】数式用3!$AD$2:$BA$2,0)),"")</f>
        <v>88666.666666666657</v>
      </c>
      <c r="Y16" s="1001"/>
      <c r="Z16" s="114" t="s">
        <v>315</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t="str">
        <f>IF(基本情報入力シート!C54="","",基本情報入力シート!C54)</f>
        <v>3570000001</v>
      </c>
      <c r="C17" s="917"/>
      <c r="D17" s="917"/>
      <c r="E17" s="917"/>
      <c r="F17" s="917"/>
      <c r="G17" s="917"/>
      <c r="H17" s="917"/>
      <c r="I17" s="918"/>
      <c r="J17" s="423" t="str">
        <f>IF(基本情報入力シート!M54="","",基本情報入力シート!M54)</f>
        <v>山口市</v>
      </c>
      <c r="K17" s="424" t="str">
        <f>IF(基本情報入力シート!R54="","",基本情報入力シート!R54)</f>
        <v>山口県</v>
      </c>
      <c r="L17" s="424" t="str">
        <f>IF(基本情報入力シート!W54="","",基本情報入力シート!W54)</f>
        <v>山口市</v>
      </c>
      <c r="M17" s="425" t="str">
        <f>IF(基本情報入力シート!X54="","",基本情報入力シート!X54)</f>
        <v>○○ケアセンター</v>
      </c>
      <c r="N17" s="426" t="str">
        <f>IF(基本情報入力シート!Y54="","",基本情報入力シート!Y54)</f>
        <v>訪問型サービス（総合事業）</v>
      </c>
      <c r="O17" s="109" t="s">
        <v>310</v>
      </c>
      <c r="P17" s="110" t="s">
        <v>311</v>
      </c>
      <c r="Q17" s="111" t="s">
        <v>312</v>
      </c>
      <c r="R17" s="112" t="s">
        <v>310</v>
      </c>
      <c r="S17" s="103">
        <v>190000</v>
      </c>
      <c r="T17" s="418">
        <f>IFERROR(S17*VLOOKUP(AE17,【参考】数式用3!$AD$3:$BA$14,MATCH(N17,【参考】数式用3!$AD$2:$BA$2,0)),"")</f>
        <v>0</v>
      </c>
      <c r="U17" s="113" t="s">
        <v>314</v>
      </c>
      <c r="V17" s="104">
        <v>119220</v>
      </c>
      <c r="W17" s="124"/>
      <c r="X17" s="1002">
        <f>IFERROR(V17*VLOOKUP(AF17,【参考】数式用3!$AD$15:$BA$23,MATCH(N17,【参考】数式用3!$AD$2:$BA$2,0)),"")</f>
        <v>39740</v>
      </c>
      <c r="Y17" s="1003"/>
      <c r="Z17" s="114" t="s">
        <v>315</v>
      </c>
      <c r="AA17" s="105">
        <v>45000</v>
      </c>
      <c r="AB17" s="427">
        <f>IFERROR(AA17*VLOOKUP(AG17,【参考】数式用3!$AD$24:$BA$27,MATCH(N17,【参考】数式用3!$AD$2:$BA$2,0)),"")</f>
        <v>45000</v>
      </c>
      <c r="AC17" s="116" t="s">
        <v>316</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t="str">
        <f>IF(基本情報入力シート!C55="","",基本情報入力シート!C55)</f>
        <v>3570000002</v>
      </c>
      <c r="C18" s="917"/>
      <c r="D18" s="917"/>
      <c r="E18" s="917"/>
      <c r="F18" s="917"/>
      <c r="G18" s="917"/>
      <c r="H18" s="917"/>
      <c r="I18" s="918"/>
      <c r="J18" s="423" t="str">
        <f>IF(基本情報入力シート!M55="","",基本情報入力シート!M55)</f>
        <v>山口県</v>
      </c>
      <c r="K18" s="424" t="str">
        <f>IF(基本情報入力シート!R55="","",基本情報入力シート!R55)</f>
        <v>山口県</v>
      </c>
      <c r="L18" s="424" t="str">
        <f>IF(基本情報入力シート!W55="","",基本情報入力シート!W55)</f>
        <v>山口市</v>
      </c>
      <c r="M18" s="425" t="str">
        <f>IF(基本情報入力シート!X55="","",基本情報入力シート!X55)</f>
        <v>デイサービス△△</v>
      </c>
      <c r="N18" s="426" t="str">
        <f>IF(基本情報入力シート!Y55="","",基本情報入力シート!Y55)</f>
        <v>通所介護</v>
      </c>
      <c r="O18" s="109" t="s">
        <v>310</v>
      </c>
      <c r="P18" s="110" t="s">
        <v>311</v>
      </c>
      <c r="Q18" s="111" t="s">
        <v>312</v>
      </c>
      <c r="R18" s="112" t="s">
        <v>310</v>
      </c>
      <c r="S18" s="103">
        <v>285000</v>
      </c>
      <c r="T18" s="418">
        <f>IFERROR(S18*VLOOKUP(AE18,【参考】数式用3!$AD$3:$BA$14,MATCH(N18,【参考】数式用3!$AD$2:$BA$2,0)),"")</f>
        <v>0</v>
      </c>
      <c r="U18" s="113" t="s">
        <v>311</v>
      </c>
      <c r="V18" s="104">
        <v>66490</v>
      </c>
      <c r="W18" s="124">
        <v>1</v>
      </c>
      <c r="X18" s="995">
        <f>IFERROR(V18*VLOOKUP(AF18,【参考】数式用3!$AD$15:$BA$23,MATCH(N18,【参考】数式用3!$AD$2:$BA$2,0)),"")</f>
        <v>0</v>
      </c>
      <c r="Y18" s="996"/>
      <c r="Z18" s="114" t="s">
        <v>312</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t="str">
        <f>IF(基本情報入力シート!C56="","",基本情報入力シート!C56)</f>
        <v>3570000003</v>
      </c>
      <c r="C19" s="917"/>
      <c r="D19" s="917"/>
      <c r="E19" s="917"/>
      <c r="F19" s="917"/>
      <c r="G19" s="917"/>
      <c r="H19" s="917"/>
      <c r="I19" s="918"/>
      <c r="J19" s="423" t="str">
        <f>IF(基本情報入力シート!M56="","",基本情報入力シート!M56)</f>
        <v>山口市</v>
      </c>
      <c r="K19" s="424" t="str">
        <f>IF(基本情報入力シート!R56="","",基本情報入力シート!R56)</f>
        <v>山口県</v>
      </c>
      <c r="L19" s="424" t="str">
        <f>IF(基本情報入力シート!W56="","",基本情報入力シート!W56)</f>
        <v>山口市</v>
      </c>
      <c r="M19" s="425" t="str">
        <f>IF(基本情報入力シート!X56="","",基本情報入力シート!X56)</f>
        <v>○○の家</v>
      </c>
      <c r="N19" s="426" t="str">
        <f>IF(基本情報入力シート!Y56="","",基本情報入力シート!Y56)</f>
        <v>（介護予防）小規模多機能型居宅介護</v>
      </c>
      <c r="O19" s="109" t="s">
        <v>318</v>
      </c>
      <c r="P19" s="110" t="s">
        <v>317</v>
      </c>
      <c r="Q19" s="111" t="s">
        <v>312</v>
      </c>
      <c r="R19" s="112" t="s">
        <v>310</v>
      </c>
      <c r="S19" s="103">
        <v>567000</v>
      </c>
      <c r="T19" s="418">
        <f>IFERROR(S19*VLOOKUP(AE19,【参考】数式用3!$AD$3:$BA$14,MATCH(N19,【参考】数式用3!$AD$2:$BA$2,0)),"")</f>
        <v>252851.35135135133</v>
      </c>
      <c r="U19" s="113" t="s">
        <v>311</v>
      </c>
      <c r="V19" s="104">
        <v>100000</v>
      </c>
      <c r="W19" s="124">
        <v>1</v>
      </c>
      <c r="X19" s="995">
        <f>IFERROR(V19*VLOOKUP(AF19,【参考】数式用3!$AD$15:$BA$23,MATCH(N19,【参考】数式用3!$AD$2:$BA$2,0)),"")</f>
        <v>100000</v>
      </c>
      <c r="Y19" s="996"/>
      <c r="Z19" s="114" t="s">
        <v>312</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t="str">
        <f>IF(基本情報入力シート!C57="","",基本情報入力シート!C57)</f>
        <v>3570000004</v>
      </c>
      <c r="C20" s="917"/>
      <c r="D20" s="917"/>
      <c r="E20" s="917"/>
      <c r="F20" s="917"/>
      <c r="G20" s="917"/>
      <c r="H20" s="917"/>
      <c r="I20" s="918"/>
      <c r="J20" s="423" t="str">
        <f>IF(基本情報入力シート!M57="","",基本情報入力シート!M57)</f>
        <v>山口県</v>
      </c>
      <c r="K20" s="424" t="str">
        <f>IF(基本情報入力シート!R57="","",基本情報入力シート!R57)</f>
        <v>山口県</v>
      </c>
      <c r="L20" s="424" t="str">
        <f>IF(基本情報入力シート!W57="","",基本情報入力シート!W57)</f>
        <v>山口市</v>
      </c>
      <c r="M20" s="425" t="str">
        <f>IF(基本情報入力シート!X57="","",基本情報入力シート!X57)</f>
        <v>介護老人福祉施設○○園</v>
      </c>
      <c r="N20" s="426" t="str">
        <f>IF(基本情報入力シート!Y57="","",基本情報入力シート!Y57)</f>
        <v>介護老人福祉施設</v>
      </c>
      <c r="O20" s="109" t="s">
        <v>310</v>
      </c>
      <c r="P20" s="110" t="s">
        <v>317</v>
      </c>
      <c r="Q20" s="111" t="s">
        <v>312</v>
      </c>
      <c r="R20" s="112" t="s">
        <v>310</v>
      </c>
      <c r="S20" s="103">
        <v>1240000</v>
      </c>
      <c r="T20" s="418">
        <f>IFERROR(S20*VLOOKUP(AE20,【参考】数式用3!$AD$3:$BA$14,MATCH(N20,【参考】数式用3!$AD$2:$BA$2,0)),"")</f>
        <v>0</v>
      </c>
      <c r="U20" s="113" t="s">
        <v>317</v>
      </c>
      <c r="V20" s="104"/>
      <c r="W20" s="124"/>
      <c r="X20" s="995">
        <f>IFERROR(V20*VLOOKUP(AF20,【参考】数式用3!$AD$15:$BA$23,MATCH(N20,【参考】数式用3!$AD$2:$BA$2,0)),"")</f>
        <v>0</v>
      </c>
      <c r="Y20" s="996"/>
      <c r="Z20" s="114" t="s">
        <v>312</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t="str">
        <f>IF(基本情報入力シート!C58="","",基本情報入力シート!C58)</f>
        <v>3570000005</v>
      </c>
      <c r="C21" s="917"/>
      <c r="D21" s="917"/>
      <c r="E21" s="917"/>
      <c r="F21" s="917"/>
      <c r="G21" s="917"/>
      <c r="H21" s="917"/>
      <c r="I21" s="918"/>
      <c r="J21" s="423" t="str">
        <f>IF(基本情報入力シート!M58="","",基本情報入力シート!M58)</f>
        <v>山口県</v>
      </c>
      <c r="K21" s="424" t="str">
        <f>IF(基本情報入力シート!R58="","",基本情報入力シート!R58)</f>
        <v>山口県</v>
      </c>
      <c r="L21" s="424" t="str">
        <f>IF(基本情報入力シート!W58="","",基本情報入力シート!W58)</f>
        <v>山口市</v>
      </c>
      <c r="M21" s="425" t="str">
        <f>IF(基本情報入力シート!X58="","",基本情報入力シート!X58)</f>
        <v>介護老人福祉施設○○園</v>
      </c>
      <c r="N21" s="426" t="str">
        <f>IF(基本情報入力シート!Y58="","",基本情報入力シート!Y58)</f>
        <v>介護老人福祉施設</v>
      </c>
      <c r="O21" s="109" t="s">
        <v>310</v>
      </c>
      <c r="P21" s="110" t="s">
        <v>317</v>
      </c>
      <c r="Q21" s="111" t="s">
        <v>312</v>
      </c>
      <c r="R21" s="112" t="s">
        <v>313</v>
      </c>
      <c r="S21" s="103">
        <v>1710000</v>
      </c>
      <c r="T21" s="418">
        <f>IFERROR(S21*VLOOKUP(AE21,【参考】数式用3!$AD$3:$BA$14,MATCH(N21,【参考】数式用3!$AD$2:$BA$2,0)),"")</f>
        <v>473855.42168674711</v>
      </c>
      <c r="U21" s="113" t="s">
        <v>311</v>
      </c>
      <c r="V21" s="104">
        <v>475000</v>
      </c>
      <c r="W21" s="124">
        <v>1</v>
      </c>
      <c r="X21" s="995">
        <f>IFERROR(V21*VLOOKUP(AF21,【参考】数式用3!$AD$15:$BA$23,MATCH(N21,【参考】数式用3!$AD$2:$BA$2,0)),"")</f>
        <v>475000</v>
      </c>
      <c r="Y21" s="996"/>
      <c r="Z21" s="114" t="s">
        <v>312</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t="str">
        <f>IF(基本情報入力シート!C59="","",基本情報入力シート!C59)</f>
        <v>3570000005</v>
      </c>
      <c r="C22" s="917"/>
      <c r="D22" s="917"/>
      <c r="E22" s="917"/>
      <c r="F22" s="917"/>
      <c r="G22" s="917"/>
      <c r="H22" s="917"/>
      <c r="I22" s="918"/>
      <c r="J22" s="423" t="str">
        <f>IF(基本情報入力シート!M59="","",基本情報入力シート!M59)</f>
        <v>山口県</v>
      </c>
      <c r="K22" s="424" t="str">
        <f>IF(基本情報入力シート!R59="","",基本情報入力シート!R59)</f>
        <v>山口県</v>
      </c>
      <c r="L22" s="424" t="str">
        <f>IF(基本情報入力シート!W59="","",基本情報入力シート!W59)</f>
        <v>山口市</v>
      </c>
      <c r="M22" s="425" t="str">
        <f>IF(基本情報入力シート!X59="","",基本情報入力シート!X59)</f>
        <v>介護老人福祉施設○○園</v>
      </c>
      <c r="N22" s="426" t="str">
        <f>IF(基本情報入力シート!Y59="","",基本情報入力シート!Y59)</f>
        <v>（介護予防）短期入所生活介護</v>
      </c>
      <c r="O22" s="109" t="s">
        <v>318</v>
      </c>
      <c r="P22" s="110" t="s">
        <v>311</v>
      </c>
      <c r="Q22" s="111" t="s">
        <v>312</v>
      </c>
      <c r="R22" s="112" t="s">
        <v>318</v>
      </c>
      <c r="S22" s="103">
        <v>170000</v>
      </c>
      <c r="T22" s="418">
        <f>IFERROR(S22*VLOOKUP(AE22,【参考】数式用3!$AD$3:$BA$14,MATCH(N22,【参考】数式用3!$AD$2:$BA$2,0)),"")</f>
        <v>0</v>
      </c>
      <c r="U22" s="113" t="s">
        <v>311</v>
      </c>
      <c r="V22" s="104">
        <v>120000</v>
      </c>
      <c r="W22" s="124"/>
      <c r="X22" s="995">
        <f>IFERROR(V22*VLOOKUP(AF22,【参考】数式用3!$AD$15:$BA$23,MATCH(N22,【参考】数式用3!$AD$2:$BA$2,0)),"")</f>
        <v>0</v>
      </c>
      <c r="Y22" s="996"/>
      <c r="Z22" s="114" t="s">
        <v>312</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3570000006</v>
      </c>
      <c r="C23" s="917"/>
      <c r="D23" s="917"/>
      <c r="E23" s="917"/>
      <c r="F23" s="917"/>
      <c r="G23" s="917"/>
      <c r="H23" s="917"/>
      <c r="I23" s="918"/>
      <c r="J23" s="423" t="str">
        <f>IF(基本情報入力シート!M60="","",基本情報入力シート!M60)</f>
        <v>山口県</v>
      </c>
      <c r="K23" s="424" t="str">
        <f>IF(基本情報入力シート!R60="","",基本情報入力シート!R60)</f>
        <v>山口県</v>
      </c>
      <c r="L23" s="424" t="str">
        <f>IF(基本情報入力シート!W60="","",基本情報入力シート!W60)</f>
        <v>山口市</v>
      </c>
      <c r="M23" s="425" t="str">
        <f>IF(基本情報入力シート!X60="","",基本情報入力シート!X60)</f>
        <v>○○の家</v>
      </c>
      <c r="N23" s="426" t="str">
        <f>IF(基本情報入力シート!Y60="","",基本情報入力シート!Y60)</f>
        <v>介護老人福祉施設</v>
      </c>
      <c r="O23" s="109" t="s">
        <v>368</v>
      </c>
      <c r="P23" s="110" t="s">
        <v>317</v>
      </c>
      <c r="Q23" s="111" t="s">
        <v>312</v>
      </c>
      <c r="R23" s="112" t="s">
        <v>318</v>
      </c>
      <c r="S23" s="103">
        <v>1300000</v>
      </c>
      <c r="T23" s="418">
        <f>IFERROR(S23*VLOOKUP(AE23,【参考】数式用3!$AD$3:$BA$14,MATCH(N23,【参考】数式用3!$AD$2:$BA$2,0)),"")</f>
        <v>1300000</v>
      </c>
      <c r="U23" s="113" t="s">
        <v>317</v>
      </c>
      <c r="V23" s="104"/>
      <c r="W23" s="124"/>
      <c r="X23" s="995">
        <f>IFERROR(V23*VLOOKUP(AF23,【参考】数式用3!$AD$15:$BA$23,MATCH(N23,【参考】数式用3!$AD$2:$BA$2,0)),"")</f>
        <v>0</v>
      </c>
      <c r="Y23" s="996"/>
      <c r="Z23" s="114" t="s">
        <v>315</v>
      </c>
      <c r="AA23" s="105">
        <v>678000</v>
      </c>
      <c r="AB23" s="427">
        <f>IFERROR(AA23*VLOOKUP(AG23,【参考】数式用3!$AD$24:$BA$27,MATCH(N23,【参考】数式用3!$AD$2:$BA$2,0)),"")</f>
        <v>678000</v>
      </c>
      <c r="AC23" s="116" t="s">
        <v>316</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3570000007</v>
      </c>
      <c r="C24" s="917"/>
      <c r="D24" s="917"/>
      <c r="E24" s="917"/>
      <c r="F24" s="917"/>
      <c r="G24" s="917"/>
      <c r="H24" s="917"/>
      <c r="I24" s="918"/>
      <c r="J24" s="423" t="str">
        <f>IF(基本情報入力シート!M61="","",基本情報入力シート!M61)</f>
        <v>山口市</v>
      </c>
      <c r="K24" s="424" t="str">
        <f>IF(基本情報入力シート!R61="","",基本情報入力シート!R61)</f>
        <v>山口県</v>
      </c>
      <c r="L24" s="424" t="str">
        <f>IF(基本情報入力シート!W61="","",基本情報入力シート!W61)</f>
        <v>山口市</v>
      </c>
      <c r="M24" s="425" t="str">
        <f>IF(基本情報入力シート!X61="","",基本情報入力シート!X61)</f>
        <v>○○センター</v>
      </c>
      <c r="N24" s="426" t="str">
        <f>IF(基本情報入力シート!Y61="","",基本情報入力シート!Y61)</f>
        <v>地域密着型通所介護</v>
      </c>
      <c r="O24" s="109" t="s">
        <v>368</v>
      </c>
      <c r="P24" s="110" t="s">
        <v>317</v>
      </c>
      <c r="Q24" s="111" t="s">
        <v>312</v>
      </c>
      <c r="R24" s="112" t="s">
        <v>318</v>
      </c>
      <c r="S24" s="103">
        <v>950000</v>
      </c>
      <c r="T24" s="418">
        <f>IFERROR(S24*VLOOKUP(AE24,【参考】数式用3!$AD$3:$BA$14,MATCH(N24,【参考】数式用3!$AD$2:$BA$2,0)),"")</f>
        <v>950000</v>
      </c>
      <c r="U24" s="113" t="s">
        <v>317</v>
      </c>
      <c r="V24" s="104"/>
      <c r="W24" s="124"/>
      <c r="X24" s="995"/>
      <c r="Y24" s="996"/>
      <c r="Z24" s="114" t="s">
        <v>315</v>
      </c>
      <c r="AA24" s="105">
        <v>454000</v>
      </c>
      <c r="AB24" s="427">
        <f>IFERROR(AA24*VLOOKUP(AG24,【参考】数式用3!$AD$24:$BA$27,MATCH(N24,【参考】数式用3!$AD$2:$BA$2,0)),"")</f>
        <v>454000</v>
      </c>
      <c r="AC24" s="116" t="s">
        <v>316</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3570000008</v>
      </c>
      <c r="C25" s="917"/>
      <c r="D25" s="917"/>
      <c r="E25" s="917"/>
      <c r="F25" s="917"/>
      <c r="G25" s="917"/>
      <c r="H25" s="917"/>
      <c r="I25" s="918"/>
      <c r="J25" s="423" t="str">
        <f>IF(基本情報入力シート!M62="","",基本情報入力シート!M62)</f>
        <v>山口県</v>
      </c>
      <c r="K25" s="424" t="str">
        <f>IF(基本情報入力シート!R62="","",基本情報入力シート!R62)</f>
        <v>山口県</v>
      </c>
      <c r="L25" s="424" t="str">
        <f>IF(基本情報入力シート!W62="","",基本情報入力シート!W62)</f>
        <v>山口市</v>
      </c>
      <c r="M25" s="425" t="str">
        <f>IF(基本情報入力シート!X62="","",基本情報入力シート!X62)</f>
        <v>○○の社</v>
      </c>
      <c r="N25" s="426" t="str">
        <f>IF(基本情報入力シート!Y62="","",基本情報入力シート!Y62)</f>
        <v>通所介護</v>
      </c>
      <c r="O25" s="109" t="s">
        <v>368</v>
      </c>
      <c r="P25" s="110" t="s">
        <v>317</v>
      </c>
      <c r="Q25" s="111" t="s">
        <v>312</v>
      </c>
      <c r="R25" s="112" t="s">
        <v>318</v>
      </c>
      <c r="S25" s="103">
        <v>970000</v>
      </c>
      <c r="T25" s="418">
        <f>IFERROR(S25*VLOOKUP(AE25,【参考】数式用3!$AD$3:$BA$14,MATCH(N25,【参考】数式用3!$AD$2:$BA$2,0)),"")</f>
        <v>970000</v>
      </c>
      <c r="U25" s="113" t="s">
        <v>317</v>
      </c>
      <c r="V25" s="104"/>
      <c r="W25" s="124"/>
      <c r="X25" s="995">
        <f>IFERROR(V25*VLOOKUP(AF25,【参考】数式用3!$AD$15:$BA$23,MATCH(N25,【参考】数式用3!$AD$2:$BA$2,0)),"")</f>
        <v>0</v>
      </c>
      <c r="Y25" s="996"/>
      <c r="Z25" s="114" t="s">
        <v>312</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3570000009</v>
      </c>
      <c r="C26" s="917"/>
      <c r="D26" s="917"/>
      <c r="E26" s="917"/>
      <c r="F26" s="917"/>
      <c r="G26" s="917"/>
      <c r="H26" s="917"/>
      <c r="I26" s="918"/>
      <c r="J26" s="423" t="str">
        <f>IF(基本情報入力シート!M63="","",基本情報入力シート!M63)</f>
        <v>山口市</v>
      </c>
      <c r="K26" s="424" t="str">
        <f>IF(基本情報入力シート!R63="","",基本情報入力シート!R63)</f>
        <v>山口県</v>
      </c>
      <c r="L26" s="424" t="str">
        <f>IF(基本情報入力シート!W63="","",基本情報入力シート!W63)</f>
        <v>山口市</v>
      </c>
      <c r="M26" s="425" t="str">
        <f>IF(基本情報入力シート!X63="","",基本情報入力シート!X63)</f>
        <v>○○センター</v>
      </c>
      <c r="N26" s="426" t="str">
        <f>IF(基本情報入力シート!Y63="","",基本情報入力シート!Y63)</f>
        <v>看護小規模多機能型居宅介護</v>
      </c>
      <c r="O26" s="109" t="s">
        <v>368</v>
      </c>
      <c r="P26" s="110" t="s">
        <v>317</v>
      </c>
      <c r="Q26" s="111" t="s">
        <v>312</v>
      </c>
      <c r="R26" s="112" t="s">
        <v>318</v>
      </c>
      <c r="S26" s="103">
        <v>1705000</v>
      </c>
      <c r="T26" s="418">
        <f>IFERROR(S26*VLOOKUP(AE26,【参考】数式用3!$AD$3:$BA$14,MATCH(N26,【参考】数式用3!$AD$2:$BA$2,0)),"")</f>
        <v>1705000</v>
      </c>
      <c r="U26" s="113" t="s">
        <v>311</v>
      </c>
      <c r="V26" s="104">
        <v>500000</v>
      </c>
      <c r="W26" s="124">
        <v>0</v>
      </c>
      <c r="X26" s="995">
        <f>IFERROR(V26*VLOOKUP(AF26,【参考】数式用3!$AD$15:$BA$23,MATCH(N26,【参考】数式用3!$AD$2:$BA$2,0)),"")</f>
        <v>500000</v>
      </c>
      <c r="Y26" s="996"/>
      <c r="Z26" s="114" t="s">
        <v>312</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3570000010</v>
      </c>
      <c r="C27" s="917"/>
      <c r="D27" s="917"/>
      <c r="E27" s="917"/>
      <c r="F27" s="917"/>
      <c r="G27" s="917"/>
      <c r="H27" s="917"/>
      <c r="I27" s="918"/>
      <c r="J27" s="423" t="str">
        <f>IF(基本情報入力シート!M64="","",基本情報入力シート!M64)</f>
        <v>山口県</v>
      </c>
      <c r="K27" s="424" t="str">
        <f>IF(基本情報入力シート!R64="","",基本情報入力シート!R64)</f>
        <v>山口県</v>
      </c>
      <c r="L27" s="424" t="str">
        <f>IF(基本情報入力シート!W64="","",基本情報入力シート!W64)</f>
        <v>山口市</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A10" zoomScale="70" zoomScaleNormal="120" zoomScaleSheetLayoutView="70" workbookViewId="0">
      <selection activeCell="P19" sqref="P19:Q19"/>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319</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58</v>
      </c>
      <c r="AA1" s="1048"/>
      <c r="AB1" s="915" t="str">
        <f>IF(基本情報入力シート!C32="","",基本情報入力シート!C32)</f>
        <v>山口県</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281</v>
      </c>
      <c r="S4" s="130"/>
      <c r="T4" s="428"/>
      <c r="U4" s="428"/>
      <c r="V4" s="428"/>
      <c r="W4" s="428"/>
      <c r="X4" s="428"/>
      <c r="Y4" s="428"/>
      <c r="Z4" s="428"/>
      <c r="AA4" s="428"/>
      <c r="AB4" s="428"/>
      <c r="AC4" s="428"/>
    </row>
    <row r="5" spans="1:36" ht="25.5" customHeight="1">
      <c r="A5" s="130"/>
      <c r="B5" s="950" t="s">
        <v>320</v>
      </c>
      <c r="C5" s="950"/>
      <c r="D5" s="924"/>
      <c r="E5" s="924"/>
      <c r="F5" s="924"/>
      <c r="G5" s="924"/>
      <c r="H5" s="924"/>
      <c r="I5" s="924"/>
      <c r="J5" s="924"/>
      <c r="K5" s="924"/>
      <c r="L5" s="924"/>
      <c r="M5" s="925"/>
      <c r="N5" s="399">
        <f>IFERROR(SUM(P14:Q113)+SUM(X14:X113),"")</f>
        <v>130275190</v>
      </c>
      <c r="O5" s="400" t="s">
        <v>68</v>
      </c>
      <c r="P5" s="130"/>
      <c r="Q5" s="130"/>
      <c r="R5" s="926" t="s">
        <v>321</v>
      </c>
      <c r="S5" s="926" t="s">
        <v>284</v>
      </c>
      <c r="T5" s="926"/>
      <c r="U5" s="926"/>
      <c r="V5" s="926"/>
      <c r="W5" s="926"/>
      <c r="X5" s="974"/>
      <c r="Y5" s="404">
        <f>SUM(T14:U113)</f>
        <v>4</v>
      </c>
      <c r="Z5" s="972" t="str">
        <f>IF(AG6="旧特定加算相当なし","",IF(Y5&gt;=Y6,"○","×"))</f>
        <v>×</v>
      </c>
      <c r="AA5" s="1056" t="s">
        <v>285</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322</v>
      </c>
      <c r="E6" s="924"/>
      <c r="F6" s="924"/>
      <c r="G6" s="924"/>
      <c r="H6" s="924"/>
      <c r="I6" s="924"/>
      <c r="J6" s="924"/>
      <c r="K6" s="924"/>
      <c r="L6" s="924"/>
      <c r="M6" s="925"/>
      <c r="N6" s="402">
        <f>SUM(R$14:R$113,Y$14:Z$113)</f>
        <v>11312419.039999999</v>
      </c>
      <c r="O6" s="400" t="s">
        <v>68</v>
      </c>
      <c r="P6" s="130"/>
      <c r="Q6" s="130"/>
      <c r="R6" s="926"/>
      <c r="S6" s="926" t="s">
        <v>323</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324</v>
      </c>
      <c r="C7" s="924"/>
      <c r="D7" s="924"/>
      <c r="E7" s="924"/>
      <c r="F7" s="924"/>
      <c r="G7" s="924"/>
      <c r="H7" s="924"/>
      <c r="I7" s="924"/>
      <c r="J7" s="924"/>
      <c r="K7" s="924"/>
      <c r="L7" s="924"/>
      <c r="M7" s="1055"/>
      <c r="N7" s="429">
        <f>SUM(V:V,AC:AC)</f>
        <v>94601634.467324957</v>
      </c>
      <c r="O7" s="400" t="s">
        <v>68</v>
      </c>
      <c r="P7" s="130"/>
      <c r="Q7" s="130"/>
      <c r="R7" s="1049" t="s">
        <v>325</v>
      </c>
      <c r="S7" s="926" t="s">
        <v>284</v>
      </c>
      <c r="T7" s="926"/>
      <c r="U7" s="926"/>
      <c r="V7" s="926"/>
      <c r="W7" s="926"/>
      <c r="X7" s="974"/>
      <c r="Y7" s="430">
        <f>SUM(AB:AB)</f>
        <v>3</v>
      </c>
      <c r="Z7" s="972" t="str">
        <f>IF(AG7="旧特定加算相当なし","",IF(Y7&gt;=Y8,"○","×"))</f>
        <v>○</v>
      </c>
      <c r="AA7" s="1007" t="s">
        <v>285</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326</v>
      </c>
      <c r="C8" s="1014"/>
      <c r="D8" s="1014"/>
      <c r="E8" s="1014"/>
      <c r="F8" s="1014"/>
      <c r="G8" s="1014"/>
      <c r="H8" s="1014"/>
      <c r="I8" s="1014"/>
      <c r="J8" s="1014"/>
      <c r="K8" s="1014"/>
      <c r="L8" s="1014"/>
      <c r="M8" s="1014"/>
      <c r="N8" s="1014"/>
      <c r="O8" s="1014"/>
      <c r="P8" s="130"/>
      <c r="Q8" s="130"/>
      <c r="R8" s="1050"/>
      <c r="S8" s="926" t="s">
        <v>327</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289</v>
      </c>
      <c r="C10" s="1062"/>
      <c r="D10" s="1062"/>
      <c r="E10" s="1062"/>
      <c r="F10" s="1062"/>
      <c r="G10" s="1062"/>
      <c r="H10" s="1062"/>
      <c r="I10" s="1063"/>
      <c r="J10" s="1068" t="s">
        <v>290</v>
      </c>
      <c r="K10" s="1070" t="s">
        <v>291</v>
      </c>
      <c r="L10" s="1071"/>
      <c r="M10" s="1076" t="s">
        <v>292</v>
      </c>
      <c r="N10" s="1079" t="s">
        <v>40</v>
      </c>
      <c r="O10" s="1051" t="s">
        <v>328</v>
      </c>
      <c r="P10" s="1052"/>
      <c r="Q10" s="1052"/>
      <c r="R10" s="1052"/>
      <c r="S10" s="1052"/>
      <c r="T10" s="1052"/>
      <c r="U10" s="1052"/>
      <c r="V10" s="1052"/>
      <c r="W10" s="1052"/>
      <c r="X10" s="1052"/>
      <c r="Y10" s="1052"/>
      <c r="Z10" s="1052"/>
      <c r="AA10" s="1052"/>
      <c r="AB10" s="1052"/>
      <c r="AC10" s="1053"/>
      <c r="AD10" s="964" t="s">
        <v>329</v>
      </c>
      <c r="AE10" s="914"/>
      <c r="AF10" s="914" t="s">
        <v>330</v>
      </c>
      <c r="AG10" s="914"/>
    </row>
    <row r="11" spans="1:36" ht="21.75" customHeight="1">
      <c r="A11" s="1059"/>
      <c r="B11" s="1064"/>
      <c r="C11" s="1065"/>
      <c r="D11" s="1065"/>
      <c r="E11" s="1065"/>
      <c r="F11" s="1065"/>
      <c r="G11" s="1065"/>
      <c r="H11" s="1065"/>
      <c r="I11" s="1066"/>
      <c r="J11" s="1025"/>
      <c r="K11" s="1072"/>
      <c r="L11" s="1073"/>
      <c r="M11" s="1077"/>
      <c r="N11" s="1080"/>
      <c r="O11" s="1030" t="s">
        <v>331</v>
      </c>
      <c r="P11" s="1031"/>
      <c r="Q11" s="1031"/>
      <c r="R11" s="1031"/>
      <c r="S11" s="1031"/>
      <c r="T11" s="1031"/>
      <c r="U11" s="1032"/>
      <c r="V11" s="1026" t="s">
        <v>332</v>
      </c>
      <c r="W11" s="1033" t="s">
        <v>333</v>
      </c>
      <c r="X11" s="1034"/>
      <c r="Y11" s="1034"/>
      <c r="Z11" s="1034"/>
      <c r="AA11" s="1034"/>
      <c r="AB11" s="1035"/>
      <c r="AC11" s="1026" t="s">
        <v>334</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335</v>
      </c>
      <c r="P12" s="1037" t="s">
        <v>336</v>
      </c>
      <c r="Q12" s="1038"/>
      <c r="R12" s="1028" t="s">
        <v>337</v>
      </c>
      <c r="S12" s="1028" t="s">
        <v>338</v>
      </c>
      <c r="T12" s="1041" t="s">
        <v>339</v>
      </c>
      <c r="U12" s="1042"/>
      <c r="V12" s="1027"/>
      <c r="W12" s="1022" t="s">
        <v>340</v>
      </c>
      <c r="X12" s="1024" t="s">
        <v>336</v>
      </c>
      <c r="Y12" s="1010" t="s">
        <v>337</v>
      </c>
      <c r="Z12" s="1011"/>
      <c r="AA12" s="1028" t="s">
        <v>338</v>
      </c>
      <c r="AB12" s="433" t="s">
        <v>339</v>
      </c>
      <c r="AC12" s="1027"/>
      <c r="AD12" s="1009"/>
      <c r="AE12" s="914"/>
      <c r="AF12" s="914"/>
      <c r="AG12" s="914"/>
    </row>
    <row r="13" spans="1:36" ht="72" customHeight="1" thickBot="1">
      <c r="A13" s="1060"/>
      <c r="B13" s="1039"/>
      <c r="C13" s="1067"/>
      <c r="D13" s="1067"/>
      <c r="E13" s="1067"/>
      <c r="F13" s="1067"/>
      <c r="G13" s="1067"/>
      <c r="H13" s="1067"/>
      <c r="I13" s="1040"/>
      <c r="J13" s="1069"/>
      <c r="K13" s="434" t="s">
        <v>41</v>
      </c>
      <c r="L13" s="434" t="s">
        <v>42</v>
      </c>
      <c r="M13" s="1078"/>
      <c r="N13" s="1081"/>
      <c r="O13" s="1036"/>
      <c r="P13" s="1039"/>
      <c r="Q13" s="1040"/>
      <c r="R13" s="1043"/>
      <c r="S13" s="1043"/>
      <c r="T13" s="1044" t="s">
        <v>341</v>
      </c>
      <c r="U13" s="1045"/>
      <c r="V13" s="1054"/>
      <c r="W13" s="1023"/>
      <c r="X13" s="1025"/>
      <c r="Y13" s="1012"/>
      <c r="Z13" s="1013"/>
      <c r="AA13" s="1029"/>
      <c r="AB13" s="470" t="s">
        <v>342</v>
      </c>
      <c r="AC13" s="1027"/>
      <c r="AD13" s="474" t="s">
        <v>343</v>
      </c>
      <c r="AE13" s="435" t="s">
        <v>344</v>
      </c>
      <c r="AF13" s="435" t="s">
        <v>343</v>
      </c>
      <c r="AG13" s="435" t="s">
        <v>344</v>
      </c>
      <c r="AI13" s="483"/>
      <c r="AJ13" s="483"/>
    </row>
    <row r="14" spans="1:36" s="421" customFormat="1" ht="24.9" customHeight="1">
      <c r="A14" s="436" t="s">
        <v>345</v>
      </c>
      <c r="B14" s="975" t="str">
        <f>IF(基本情報入力シート!C53="","",基本情報入力シート!C53)</f>
        <v>3570000001</v>
      </c>
      <c r="C14" s="976"/>
      <c r="D14" s="976"/>
      <c r="E14" s="976"/>
      <c r="F14" s="976"/>
      <c r="G14" s="976"/>
      <c r="H14" s="976"/>
      <c r="I14" s="977"/>
      <c r="J14" s="414" t="str">
        <f>IF(基本情報入力シート!M53="","",基本情報入力シート!M53)</f>
        <v>山口県</v>
      </c>
      <c r="K14" s="415" t="str">
        <f>IF(基本情報入力シート!R53="","",基本情報入力シート!R53)</f>
        <v>山口県</v>
      </c>
      <c r="L14" s="415" t="str">
        <f>IF(基本情報入力シート!W53="","",基本情報入力シート!W53)</f>
        <v>山口市</v>
      </c>
      <c r="M14" s="416" t="str">
        <f>IF(基本情報入力シート!X53="","",基本情報入力シート!X53)</f>
        <v>○○ケアセンター</v>
      </c>
      <c r="N14" s="417" t="str">
        <f>IF(基本情報入力シート!Y53="","",基本情報入力シート!Y53)</f>
        <v>訪問介護</v>
      </c>
      <c r="O14" s="460" t="s">
        <v>346</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347</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t="str">
        <f>IF(基本情報入力シート!C54="","",基本情報入力シート!C54)</f>
        <v>3570000001</v>
      </c>
      <c r="C15" s="917"/>
      <c r="D15" s="917"/>
      <c r="E15" s="917"/>
      <c r="F15" s="917"/>
      <c r="G15" s="917"/>
      <c r="H15" s="917"/>
      <c r="I15" s="918"/>
      <c r="J15" s="423" t="str">
        <f>IF(基本情報入力シート!M54="","",基本情報入力シート!M54)</f>
        <v>山口市</v>
      </c>
      <c r="K15" s="424" t="str">
        <f>IF(基本情報入力シート!R54="","",基本情報入力シート!R54)</f>
        <v>山口県</v>
      </c>
      <c r="L15" s="424" t="str">
        <f>IF(基本情報入力シート!W54="","",基本情報入力シート!W54)</f>
        <v>山口市</v>
      </c>
      <c r="M15" s="425" t="str">
        <f>IF(基本情報入力シート!X54="","",基本情報入力シート!X54)</f>
        <v>○○ケアセンター</v>
      </c>
      <c r="N15" s="426" t="str">
        <f>IF(基本情報入力シート!Y54="","",基本情報入力シート!Y54)</f>
        <v>訪問型サービス（総合事業）</v>
      </c>
      <c r="O15" s="99" t="s">
        <v>371</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347</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t="str">
        <f>IF(基本情報入力シート!C55="","",基本情報入力シート!C55)</f>
        <v>3570000002</v>
      </c>
      <c r="C16" s="917"/>
      <c r="D16" s="917"/>
      <c r="E16" s="917"/>
      <c r="F16" s="917"/>
      <c r="G16" s="917"/>
      <c r="H16" s="917"/>
      <c r="I16" s="918"/>
      <c r="J16" s="423" t="str">
        <f>IF(基本情報入力シート!M55="","",基本情報入力シート!M55)</f>
        <v>山口県</v>
      </c>
      <c r="K16" s="424" t="str">
        <f>IF(基本情報入力シート!R55="","",基本情報入力シート!R55)</f>
        <v>山口県</v>
      </c>
      <c r="L16" s="424" t="str">
        <f>IF(基本情報入力シート!W55="","",基本情報入力シート!W55)</f>
        <v>山口市</v>
      </c>
      <c r="M16" s="425" t="str">
        <f>IF(基本情報入力シート!X55="","",基本情報入力シート!X55)</f>
        <v>デイサービス△△</v>
      </c>
      <c r="N16" s="426" t="str">
        <f>IF(基本情報入力シート!Y55="","",基本情報入力シート!Y55)</f>
        <v>通所介護</v>
      </c>
      <c r="O16" s="99" t="s">
        <v>351</v>
      </c>
      <c r="P16" s="1016">
        <v>23000000</v>
      </c>
      <c r="Q16" s="1017"/>
      <c r="R16" s="468">
        <f>IFERROR(IF(OR('別紙様式3-2（４・５月）'!R18="",'別紙様式3-2（４・５月）'!Z18="ベア加算"),"",P16*VLOOKUP(N16,【参考】数式用!$AD$2:$AH$27,MATCH(O16,【参考】数式用!$K$4:$N$4,0)+1,0)),"")</f>
        <v>2806000</v>
      </c>
      <c r="S16" s="120" t="s">
        <v>316</v>
      </c>
      <c r="T16" s="1018">
        <v>1</v>
      </c>
      <c r="U16" s="1019"/>
      <c r="V16" s="481">
        <f>IFERROR(IF(AND('別紙様式3-2（４・５月）'!O18="", O16&lt;&gt;""),P16, P16*VLOOKUP(AF16,【参考】数式用4!$DC$3:$DZ$106,MATCH(N16,【参考】数式用4!$DC$2:$DZ$2,0))),"")</f>
        <v>9455555.5555555541</v>
      </c>
      <c r="W16" s="476" t="s">
        <v>364</v>
      </c>
      <c r="X16" s="471">
        <v>600000</v>
      </c>
      <c r="Y16" s="1005">
        <f>IFERROR(
     IF(OR('別紙様式3-2（４・５月）'!R18="",'別紙様式3-2（４・５月）'!Z18="ベア加算"),"",
                                            X16*VLOOKUP(N16,【参考】数式用!$AD$2:$AH$27,MATCH(W16,【参考】数式用!$K$4:$N$4,0)+1,0)
      ),"")</f>
        <v>71400</v>
      </c>
      <c r="Z16" s="1005"/>
      <c r="AA16" s="484" t="s">
        <v>316</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t="str">
        <f>IF(基本情報入力シート!C56="","",基本情報入力シート!C56)</f>
        <v>3570000003</v>
      </c>
      <c r="C17" s="917"/>
      <c r="D17" s="917"/>
      <c r="E17" s="917"/>
      <c r="F17" s="917"/>
      <c r="G17" s="917"/>
      <c r="H17" s="917"/>
      <c r="I17" s="918"/>
      <c r="J17" s="423" t="str">
        <f>IF(基本情報入力シート!M56="","",基本情報入力シート!M56)</f>
        <v>山口市</v>
      </c>
      <c r="K17" s="424" t="str">
        <f>IF(基本情報入力シート!R56="","",基本情報入力シート!R56)</f>
        <v>山口県</v>
      </c>
      <c r="L17" s="424" t="str">
        <f>IF(基本情報入力シート!W56="","",基本情報入力シート!W56)</f>
        <v>山口市</v>
      </c>
      <c r="M17" s="425" t="str">
        <f>IF(基本情報入力シート!X56="","",基本情報入力シート!X56)</f>
        <v>○○の家</v>
      </c>
      <c r="N17" s="426" t="str">
        <f>IF(基本情報入力シート!Y56="","",基本情報入力シート!Y56)</f>
        <v>（介護予防）小規模多機能型居宅介護</v>
      </c>
      <c r="O17" s="99" t="s">
        <v>375</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352</v>
      </c>
      <c r="X17" s="471">
        <v>3350000</v>
      </c>
      <c r="Y17" s="1005">
        <f>IFERROR(
     IF(OR('別紙様式3-2（４・５月）'!R19="",'別紙様式3-2（４・５月）'!Z19="ベア加算"),"",
                                            X17*VLOOKUP(N17,【参考】数式用!$AD$2:$AH$27,MATCH(W17,【参考】数式用!$K$4:$N$4,0)+1,0)
      ),"")</f>
        <v>388600</v>
      </c>
      <c r="Z17" s="1005"/>
      <c r="AA17" s="484" t="s">
        <v>316</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t="str">
        <f>IF(基本情報入力シート!C57="","",基本情報入力シート!C57)</f>
        <v>3570000004</v>
      </c>
      <c r="C18" s="917"/>
      <c r="D18" s="917"/>
      <c r="E18" s="917"/>
      <c r="F18" s="917"/>
      <c r="G18" s="917"/>
      <c r="H18" s="917"/>
      <c r="I18" s="918"/>
      <c r="J18" s="423" t="str">
        <f>IF(基本情報入力シート!M57="","",基本情報入力シート!M57)</f>
        <v>山口県</v>
      </c>
      <c r="K18" s="424" t="str">
        <f>IF(基本情報入力シート!R57="","",基本情報入力シート!R57)</f>
        <v>山口県</v>
      </c>
      <c r="L18" s="424" t="str">
        <f>IF(基本情報入力シート!W57="","",基本情報入力シート!W57)</f>
        <v>山口市</v>
      </c>
      <c r="M18" s="425" t="str">
        <f>IF(基本情報入力シート!X57="","",基本情報入力シート!X57)</f>
        <v>介護老人福祉施設○○園</v>
      </c>
      <c r="N18" s="426" t="str">
        <f>IF(基本情報入力シート!Y57="","",基本情報入力シート!Y57)</f>
        <v>介護老人福祉施設</v>
      </c>
      <c r="O18" s="99" t="s">
        <v>369</v>
      </c>
      <c r="P18" s="1016">
        <v>1000000</v>
      </c>
      <c r="Q18" s="1017"/>
      <c r="R18" s="468">
        <f>IFERROR(IF(OR('別紙様式3-2（４・５月）'!R20="",'別紙様式3-2（４・５月）'!Z20="ベア加算"),"",P18*VLOOKUP(N18,【参考】数式用!$AD$2:$AH$27,MATCH(O18,【参考】数式用!$K$4:$N$4,0)+1,0)),"")</f>
        <v>141000</v>
      </c>
      <c r="S18" s="120" t="s">
        <v>316</v>
      </c>
      <c r="T18" s="1018"/>
      <c r="U18" s="1019"/>
      <c r="V18" s="481">
        <f>IFERROR(IF(AND('別紙様式3-2（４・５月）'!O20="", O18&lt;&gt;""),P18, P18*VLOOKUP(AF18,【参考】数式用4!$DC$3:$DZ$106,MATCH(N18,【参考】数式用4!$DC$2:$DZ$2,0))),"")</f>
        <v>469026.54867256636</v>
      </c>
      <c r="W18" s="476" t="s">
        <v>347</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処遇加算Ⅱ特定加算なしベア加算なしから新加算Ⅲ</v>
      </c>
      <c r="AG18" s="438" t="str">
        <f>IF(OR(W18="",W18="―"),"",'別紙様式3-2（４・５月）'!O20&amp;'別紙様式3-2（４・５月）'!P20&amp;'別紙様式3-2（４・５月）'!Q20&amp;"から"&amp;W18)</f>
        <v/>
      </c>
      <c r="AI18" s="1004"/>
      <c r="AJ18" s="1004"/>
    </row>
    <row r="19" spans="1:41" ht="24.9" customHeight="1">
      <c r="A19" s="439">
        <v>6</v>
      </c>
      <c r="B19" s="916" t="str">
        <f>IF(基本情報入力シート!C58="","",基本情報入力シート!C58)</f>
        <v>3570000005</v>
      </c>
      <c r="C19" s="917"/>
      <c r="D19" s="917"/>
      <c r="E19" s="917"/>
      <c r="F19" s="917"/>
      <c r="G19" s="917"/>
      <c r="H19" s="917"/>
      <c r="I19" s="918"/>
      <c r="J19" s="423" t="str">
        <f>IF(基本情報入力シート!M58="","",基本情報入力シート!M58)</f>
        <v>山口県</v>
      </c>
      <c r="K19" s="424" t="str">
        <f>IF(基本情報入力シート!R58="","",基本情報入力シート!R58)</f>
        <v>山口県</v>
      </c>
      <c r="L19" s="424" t="str">
        <f>IF(基本情報入力シート!W58="","",基本情報入力シート!W58)</f>
        <v>山口市</v>
      </c>
      <c r="M19" s="425" t="str">
        <f>IF(基本情報入力シート!X58="","",基本情報入力シート!X58)</f>
        <v>介護老人福祉施設○○園</v>
      </c>
      <c r="N19" s="426" t="str">
        <f>IF(基本情報入力シート!Y58="","",基本情報入力シート!Y58)</f>
        <v>介護老人福祉施設</v>
      </c>
      <c r="O19" s="99" t="s">
        <v>351</v>
      </c>
      <c r="P19" s="1016">
        <v>28000000</v>
      </c>
      <c r="Q19" s="1017"/>
      <c r="R19" s="468">
        <f>IFERROR(IF(OR('別紙様式3-2（４・５月）'!R21="",'別紙様式3-2（４・５月）'!Z21="ベア加算"),"",P19*VLOOKUP(N19,【参考】数式用!$AD$2:$AH$27,MATCH(O19,【参考】数式用!$K$4:$N$4,0)+1,0)),"")</f>
        <v>3276000</v>
      </c>
      <c r="S19" s="120" t="s">
        <v>316</v>
      </c>
      <c r="T19" s="1018">
        <v>1</v>
      </c>
      <c r="U19" s="1019"/>
      <c r="V19" s="481">
        <f>IFERROR(IF(AND('別紙様式3-2（４・５月）'!O21="", O19&lt;&gt;""),P19, P19*VLOOKUP(AF19,【参考】数式用4!$DC$3:$DZ$106,MATCH(N19,【参考】数式用4!$DC$2:$DZ$2,0))),"")</f>
        <v>15647058.823529413</v>
      </c>
      <c r="W19" s="100" t="s">
        <v>347</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t="str">
        <f>IF(基本情報入力シート!C59="","",基本情報入力シート!C59)</f>
        <v>3570000005</v>
      </c>
      <c r="C20" s="917"/>
      <c r="D20" s="917"/>
      <c r="E20" s="917"/>
      <c r="F20" s="917"/>
      <c r="G20" s="917"/>
      <c r="H20" s="917"/>
      <c r="I20" s="918"/>
      <c r="J20" s="423" t="str">
        <f>IF(基本情報入力シート!M59="","",基本情報入力シート!M59)</f>
        <v>山口県</v>
      </c>
      <c r="K20" s="424" t="str">
        <f>IF(基本情報入力シート!R59="","",基本情報入力シート!R59)</f>
        <v>山口県</v>
      </c>
      <c r="L20" s="424" t="str">
        <f>IF(基本情報入力シート!W59="","",基本情報入力シート!W59)</f>
        <v>山口市</v>
      </c>
      <c r="M20" s="425" t="str">
        <f>IF(基本情報入力シート!X59="","",基本情報入力シート!X59)</f>
        <v>介護老人福祉施設○○園</v>
      </c>
      <c r="N20" s="426" t="str">
        <f>IF(基本情報入力シート!Y59="","",基本情報入力シート!Y59)</f>
        <v>（介護予防）短期入所生活介護</v>
      </c>
      <c r="O20" s="99" t="s">
        <v>351</v>
      </c>
      <c r="P20" s="1016">
        <v>3500000</v>
      </c>
      <c r="Q20" s="1017"/>
      <c r="R20" s="468">
        <f>IFERROR(IF(OR('別紙様式3-2（４・５月）'!R22="",'別紙様式3-2（４・５月）'!Z22="ベア加算"),"",P20*VLOOKUP(N20,【参考】数式用!$AD$2:$AH$27,MATCH(O20,【参考】数式用!$K$4:$N$4,0)+1,0)),"")</f>
        <v>409500</v>
      </c>
      <c r="S20" s="120" t="s">
        <v>316</v>
      </c>
      <c r="T20" s="1018"/>
      <c r="U20" s="1019"/>
      <c r="V20" s="481">
        <f>IFERROR(IF(AND('別紙様式3-2（４・５月）'!O22="", O20&lt;&gt;""),P20, P20*VLOOKUP(AF20,【参考】数式用4!$DC$3:$DZ$106,MATCH(N20,【参考】数式用4!$DC$2:$DZ$2,0))),"")</f>
        <v>2058823.5294117648</v>
      </c>
      <c r="W20" s="475" t="s">
        <v>347</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3570000006</v>
      </c>
      <c r="C21" s="917"/>
      <c r="D21" s="917"/>
      <c r="E21" s="917"/>
      <c r="F21" s="917"/>
      <c r="G21" s="917"/>
      <c r="H21" s="917"/>
      <c r="I21" s="918"/>
      <c r="J21" s="423" t="str">
        <f>IF(基本情報入力シート!M60="","",基本情報入力シート!M60)</f>
        <v>山口県</v>
      </c>
      <c r="K21" s="424" t="str">
        <f>IF(基本情報入力シート!R60="","",基本情報入力シート!R60)</f>
        <v>山口県</v>
      </c>
      <c r="L21" s="424" t="str">
        <f>IF(基本情報入力シート!W60="","",基本情報入力シート!W60)</f>
        <v>山口市</v>
      </c>
      <c r="M21" s="425" t="str">
        <f>IF(基本情報入力シート!X60="","",基本情報入力シート!X60)</f>
        <v>○○の家</v>
      </c>
      <c r="N21" s="426" t="str">
        <f>IF(基本情報入力シート!Y60="","",基本情報入力シート!Y60)</f>
        <v>介護老人福祉施設</v>
      </c>
      <c r="O21" s="99" t="s">
        <v>382</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350</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3570000007</v>
      </c>
      <c r="C22" s="917"/>
      <c r="D22" s="917"/>
      <c r="E22" s="917"/>
      <c r="F22" s="917"/>
      <c r="G22" s="917"/>
      <c r="H22" s="917"/>
      <c r="I22" s="918"/>
      <c r="J22" s="423" t="str">
        <f>IF(基本情報入力シート!M61="","",基本情報入力シート!M61)</f>
        <v>山口市</v>
      </c>
      <c r="K22" s="424" t="str">
        <f>IF(基本情報入力シート!R61="","",基本情報入力シート!R61)</f>
        <v>山口県</v>
      </c>
      <c r="L22" s="424" t="str">
        <f>IF(基本情報入力シート!W61="","",基本情報入力シート!W61)</f>
        <v>山口市</v>
      </c>
      <c r="M22" s="425" t="str">
        <f>IF(基本情報入力シート!X61="","",基本情報入力シート!X61)</f>
        <v>○○センター</v>
      </c>
      <c r="N22" s="426" t="str">
        <f>IF(基本情報入力シート!Y61="","",基本情報入力シート!Y61)</f>
        <v>地域密着型通所介護</v>
      </c>
      <c r="O22" s="99" t="s">
        <v>369</v>
      </c>
      <c r="P22" s="1016">
        <v>1600000</v>
      </c>
      <c r="Q22" s="1017"/>
      <c r="R22" s="468"/>
      <c r="S22" s="120"/>
      <c r="T22" s="1018"/>
      <c r="U22" s="1019"/>
      <c r="V22" s="481">
        <f>IFERROR(IF(AND('別紙様式3-2（４・５月）'!O24="", O22&lt;&gt;""),P22, P22*VLOOKUP(AF22,【参考】数式用4!$DC$3:$DZ$106,MATCH(N22,【参考】数式用4!$DC$2:$DZ$2,0))),"")</f>
        <v>1600000</v>
      </c>
      <c r="W22" s="476" t="s">
        <v>347</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3570000008</v>
      </c>
      <c r="C23" s="917"/>
      <c r="D23" s="917"/>
      <c r="E23" s="917"/>
      <c r="F23" s="917"/>
      <c r="G23" s="917"/>
      <c r="H23" s="917"/>
      <c r="I23" s="918"/>
      <c r="J23" s="423" t="str">
        <f>IF(基本情報入力シート!M62="","",基本情報入力シート!M62)</f>
        <v>山口県</v>
      </c>
      <c r="K23" s="424" t="str">
        <f>IF(基本情報入力シート!R62="","",基本情報入力シート!R62)</f>
        <v>山口県</v>
      </c>
      <c r="L23" s="424" t="str">
        <f>IF(基本情報入力シート!W62="","",基本情報入力シート!W62)</f>
        <v>山口市</v>
      </c>
      <c r="M23" s="425" t="str">
        <f>IF(基本情報入力シート!X62="","",基本情報入力シート!X62)</f>
        <v>○○の社</v>
      </c>
      <c r="N23" s="426" t="str">
        <f>IF(基本情報入力シート!Y62="","",基本情報入力シート!Y62)</f>
        <v>通所介護</v>
      </c>
      <c r="O23" s="99" t="s">
        <v>349</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383</v>
      </c>
      <c r="X23" s="471">
        <v>5061000</v>
      </c>
      <c r="Y23" s="1005">
        <f>IFERROR(
     IF(OR('別紙様式3-2（４・５月）'!R25="",'別紙様式3-2（４・５月）'!Z25="ベア加算"),"",
                                            X23*VLOOKUP(N23,【参考】数式用!$AD$2:$AH$27,MATCH(W23,【参考】数式用!$K$4:$N$4,0)+1,0)
      ),"")</f>
        <v>693357</v>
      </c>
      <c r="Z23" s="1005"/>
      <c r="AA23" s="484" t="s">
        <v>316</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3570000009</v>
      </c>
      <c r="C24" s="917"/>
      <c r="D24" s="917"/>
      <c r="E24" s="917"/>
      <c r="F24" s="917"/>
      <c r="G24" s="917"/>
      <c r="H24" s="917"/>
      <c r="I24" s="918"/>
      <c r="J24" s="423" t="str">
        <f>IF(基本情報入力シート!M63="","",基本情報入力シート!M63)</f>
        <v>山口市</v>
      </c>
      <c r="K24" s="424" t="str">
        <f>IF(基本情報入力シート!R63="","",基本情報入力シート!R63)</f>
        <v>山口県</v>
      </c>
      <c r="L24" s="424" t="str">
        <f>IF(基本情報入力シート!W63="","",基本情報入力シート!W63)</f>
        <v>山口市</v>
      </c>
      <c r="M24" s="425" t="str">
        <f>IF(基本情報入力シート!X63="","",基本情報入力シート!X63)</f>
        <v>○○センター</v>
      </c>
      <c r="N24" s="426" t="str">
        <f>IF(基本情報入力シート!Y63="","",基本情報入力シート!Y63)</f>
        <v>看護小規模多機能型居宅介護</v>
      </c>
      <c r="O24" s="99" t="s">
        <v>351</v>
      </c>
      <c r="P24" s="1016">
        <v>18215190</v>
      </c>
      <c r="Q24" s="1017"/>
      <c r="R24" s="468">
        <f>IFERROR(IF(OR('別紙様式3-2（４・５月）'!R26="",'別紙様式3-2（４・５月）'!Z26="ベア加算"),"",P24*VLOOKUP(N24,【参考】数式用!$AD$2:$AH$27,MATCH(O24,【参考】数式用!$K$4:$N$4,0)+1,0)),"")</f>
        <v>2112962.04</v>
      </c>
      <c r="S24" s="120" t="s">
        <v>316</v>
      </c>
      <c r="T24" s="1018">
        <v>0</v>
      </c>
      <c r="U24" s="1019"/>
      <c r="V24" s="481">
        <f>IFERROR(IF(AND('別紙様式3-2（４・５月）'!O26="", O24&lt;&gt;""),P24, P24*VLOOKUP(AF24,【参考】数式用4!$DC$3:$DZ$106,MATCH(N24,【参考】数式用4!$DC$2:$DZ$2,0))),"")</f>
        <v>18215190</v>
      </c>
      <c r="W24" s="476" t="s">
        <v>364</v>
      </c>
      <c r="X24" s="471">
        <v>12400000</v>
      </c>
      <c r="Y24" s="1005">
        <f>IFERROR(
     IF(OR('別紙様式3-2（４・５月）'!R26="",'別紙様式3-2（４・５月）'!Z26="ベア加算"),"",
                                            X24*VLOOKUP(N24,【参考】数式用!$AD$2:$AH$27,MATCH(W24,【参考】数式用!$K$4:$N$4,0)+1,0)
      ),"")</f>
        <v>1413600</v>
      </c>
      <c r="Z24" s="1005"/>
      <c r="AA24" s="484" t="s">
        <v>316</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3570000010</v>
      </c>
      <c r="C25" s="917"/>
      <c r="D25" s="917"/>
      <c r="E25" s="917"/>
      <c r="F25" s="917"/>
      <c r="G25" s="917"/>
      <c r="H25" s="917"/>
      <c r="I25" s="918"/>
      <c r="J25" s="423" t="str">
        <f>IF(基本情報入力シート!M64="","",基本情報入力シート!M64)</f>
        <v>山口県</v>
      </c>
      <c r="K25" s="424" t="str">
        <f>IF(基本情報入力シート!R64="","",基本情報入力シート!R64)</f>
        <v>山口県</v>
      </c>
      <c r="L25" s="424" t="str">
        <f>IF(基本情報入力シート!W64="","",基本情報入力シート!W64)</f>
        <v>山口市</v>
      </c>
      <c r="M25" s="425" t="str">
        <f>IF(基本情報入力シート!X64="","",基本情報入力シート!X64)</f>
        <v>○○の社</v>
      </c>
      <c r="N25" s="426" t="str">
        <f>IF(基本情報入力シート!Y64="","",基本情報入力シート!Y64)</f>
        <v>介護医療院</v>
      </c>
      <c r="O25" s="99" t="s">
        <v>348</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383</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353</v>
      </c>
      <c r="B1" s="6"/>
      <c r="C1" s="6"/>
      <c r="D1" s="6"/>
      <c r="E1" s="6"/>
      <c r="AD1" s="75" t="s">
        <v>354</v>
      </c>
      <c r="AE1"/>
      <c r="AF1"/>
      <c r="AG1"/>
      <c r="AH1"/>
      <c r="AJ1" s="72" t="s">
        <v>355</v>
      </c>
      <c r="AL1" s="6" t="s">
        <v>356</v>
      </c>
    </row>
    <row r="2" spans="1:38" ht="24.75" customHeight="1">
      <c r="A2" s="1091" t="s">
        <v>357</v>
      </c>
      <c r="B2" s="1108" t="s">
        <v>358</v>
      </c>
      <c r="C2" s="1109"/>
      <c r="D2" s="1109"/>
      <c r="E2" s="1110"/>
      <c r="F2" s="1094" t="s">
        <v>359</v>
      </c>
      <c r="G2" s="1095"/>
      <c r="H2" s="1096"/>
      <c r="I2" s="1091" t="s">
        <v>360</v>
      </c>
      <c r="J2" s="1097"/>
      <c r="K2" s="1099" t="s">
        <v>361</v>
      </c>
      <c r="L2" s="1100"/>
      <c r="M2" s="1100"/>
      <c r="N2" s="1100"/>
      <c r="O2" s="1100"/>
      <c r="P2" s="1100"/>
      <c r="Q2" s="1100"/>
      <c r="R2" s="1100"/>
      <c r="S2" s="1100"/>
      <c r="T2" s="1100"/>
      <c r="U2" s="1100"/>
      <c r="V2" s="1100"/>
      <c r="W2" s="1100"/>
      <c r="X2" s="1100"/>
      <c r="Y2" s="1100"/>
      <c r="Z2" s="1100"/>
      <c r="AA2" s="1100"/>
      <c r="AB2" s="1101"/>
      <c r="AC2" s="8"/>
      <c r="AD2" s="1088" t="s">
        <v>357</v>
      </c>
      <c r="AE2" s="1082" t="s">
        <v>362</v>
      </c>
      <c r="AF2" s="1083"/>
      <c r="AG2" s="1083"/>
      <c r="AH2" s="1084"/>
      <c r="AI2" s="8"/>
      <c r="AJ2" s="73" t="s">
        <v>363</v>
      </c>
      <c r="AK2" s="8"/>
      <c r="AL2" s="64" t="s">
        <v>364</v>
      </c>
    </row>
    <row r="3" spans="1:38" ht="35.25" customHeight="1" thickBot="1">
      <c r="A3" s="1092"/>
      <c r="B3" s="1102" t="s">
        <v>365</v>
      </c>
      <c r="C3" s="1103"/>
      <c r="D3" s="1103"/>
      <c r="E3" s="1104"/>
      <c r="F3" s="1102" t="s">
        <v>366</v>
      </c>
      <c r="G3" s="1103"/>
      <c r="H3" s="1104"/>
      <c r="I3" s="1093"/>
      <c r="J3" s="1098"/>
      <c r="K3" s="1105" t="s">
        <v>367</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352</v>
      </c>
    </row>
    <row r="4" spans="1:38" ht="23.25" customHeight="1" thickBot="1">
      <c r="A4" s="1093"/>
      <c r="B4" s="9" t="s">
        <v>313</v>
      </c>
      <c r="C4" s="10" t="s">
        <v>310</v>
      </c>
      <c r="D4" s="10" t="s">
        <v>318</v>
      </c>
      <c r="E4" s="89" t="s">
        <v>368</v>
      </c>
      <c r="F4" s="9" t="s">
        <v>314</v>
      </c>
      <c r="G4" s="11" t="s">
        <v>311</v>
      </c>
      <c r="H4" s="12" t="s">
        <v>317</v>
      </c>
      <c r="I4" s="13" t="s">
        <v>315</v>
      </c>
      <c r="J4" s="12" t="s">
        <v>312</v>
      </c>
      <c r="K4" s="14" t="s">
        <v>346</v>
      </c>
      <c r="L4" s="15" t="s">
        <v>351</v>
      </c>
      <c r="M4" s="15" t="s">
        <v>369</v>
      </c>
      <c r="N4" s="15" t="s">
        <v>348</v>
      </c>
      <c r="O4" s="15" t="s">
        <v>370</v>
      </c>
      <c r="P4" s="15" t="s">
        <v>371</v>
      </c>
      <c r="Q4" s="15" t="s">
        <v>372</v>
      </c>
      <c r="R4" s="15" t="s">
        <v>373</v>
      </c>
      <c r="S4" s="15" t="s">
        <v>374</v>
      </c>
      <c r="T4" s="15" t="s">
        <v>375</v>
      </c>
      <c r="U4" s="15" t="s">
        <v>376</v>
      </c>
      <c r="V4" s="15" t="s">
        <v>377</v>
      </c>
      <c r="W4" s="15" t="s">
        <v>378</v>
      </c>
      <c r="X4" s="15" t="s">
        <v>379</v>
      </c>
      <c r="Y4" s="15" t="s">
        <v>380</v>
      </c>
      <c r="Z4" s="15" t="s">
        <v>381</v>
      </c>
      <c r="AA4" s="15" t="s">
        <v>382</v>
      </c>
      <c r="AB4" s="16" t="s">
        <v>349</v>
      </c>
      <c r="AC4" s="8"/>
      <c r="AD4" s="1090"/>
      <c r="AE4" s="87" t="s">
        <v>346</v>
      </c>
      <c r="AF4" s="85" t="s">
        <v>351</v>
      </c>
      <c r="AG4" s="85" t="s">
        <v>369</v>
      </c>
      <c r="AH4" s="86" t="s">
        <v>348</v>
      </c>
      <c r="AI4" s="8"/>
      <c r="AJ4" s="8"/>
      <c r="AK4" s="8"/>
      <c r="AL4" s="66" t="s">
        <v>383</v>
      </c>
    </row>
    <row r="5" spans="1:38" ht="13.5" customHeight="1">
      <c r="A5" s="17" t="s">
        <v>46</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46</v>
      </c>
      <c r="AE5" s="82">
        <v>9.7000000000000003E-2</v>
      </c>
      <c r="AF5" s="80">
        <v>0.107</v>
      </c>
      <c r="AG5" s="80">
        <v>0.13100000000000001</v>
      </c>
      <c r="AH5" s="81">
        <v>0.16500000000000001</v>
      </c>
      <c r="AI5" s="8"/>
      <c r="AJ5" s="73" t="s">
        <v>246</v>
      </c>
      <c r="AK5" s="8"/>
      <c r="AL5" s="66" t="s">
        <v>350</v>
      </c>
    </row>
    <row r="6" spans="1:38" ht="13.5" customHeight="1" thickBot="1">
      <c r="A6" s="29" t="s">
        <v>384</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384</v>
      </c>
      <c r="AE6" s="83">
        <v>9.7000000000000003E-2</v>
      </c>
      <c r="AF6" s="76">
        <v>0.107</v>
      </c>
      <c r="AG6" s="76">
        <v>0.13100000000000001</v>
      </c>
      <c r="AH6" s="77">
        <v>0.16500000000000001</v>
      </c>
      <c r="AI6" s="8"/>
      <c r="AJ6" s="74"/>
      <c r="AK6" s="8"/>
      <c r="AL6" s="88" t="s">
        <v>385</v>
      </c>
    </row>
    <row r="7" spans="1:38">
      <c r="A7" s="29" t="s">
        <v>386</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386</v>
      </c>
      <c r="AE7" s="83">
        <v>9.7000000000000003E-2</v>
      </c>
      <c r="AF7" s="76">
        <v>0.107</v>
      </c>
      <c r="AG7" s="76">
        <v>0.13100000000000001</v>
      </c>
      <c r="AH7" s="77">
        <v>0.16500000000000001</v>
      </c>
      <c r="AI7" s="8"/>
      <c r="AJ7" s="8"/>
      <c r="AK7" s="8"/>
    </row>
    <row r="8" spans="1:38" ht="13.5" customHeight="1">
      <c r="A8" s="29" t="s">
        <v>387</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387</v>
      </c>
      <c r="AE8" s="83">
        <v>0.11</v>
      </c>
      <c r="AF8" s="76">
        <v>0.11700000000000001</v>
      </c>
      <c r="AG8" s="76">
        <v>0.13900000000000001</v>
      </c>
      <c r="AH8" s="77">
        <v>0.17399999999999999</v>
      </c>
      <c r="AI8" s="8"/>
      <c r="AJ8" s="8"/>
      <c r="AK8" s="8"/>
    </row>
    <row r="9" spans="1:38" ht="13.5" customHeight="1">
      <c r="A9" s="29" t="s">
        <v>49</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49</v>
      </c>
      <c r="AE9" s="83">
        <v>0.11899999999999999</v>
      </c>
      <c r="AF9" s="76">
        <v>0.122</v>
      </c>
      <c r="AG9" s="76">
        <v>0.13700000000000001</v>
      </c>
      <c r="AH9" s="77">
        <v>0.17100000000000001</v>
      </c>
      <c r="AI9" s="8"/>
      <c r="AJ9" s="8"/>
      <c r="AK9" s="8"/>
    </row>
    <row r="10" spans="1:38" ht="13.5" customHeight="1">
      <c r="A10" s="29" t="s">
        <v>388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388</v>
      </c>
      <c r="AE10" s="83">
        <v>0.11899999999999999</v>
      </c>
      <c r="AF10" s="76">
        <v>0.122</v>
      </c>
      <c r="AG10" s="76">
        <v>0.13700000000000001</v>
      </c>
      <c r="AH10" s="77">
        <v>0.17100000000000001</v>
      </c>
      <c r="AI10" s="8"/>
      <c r="AJ10" s="8"/>
      <c r="AK10" s="8"/>
    </row>
    <row r="11" spans="1:38" ht="13.5" customHeight="1">
      <c r="A11" s="29" t="s">
        <v>389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389</v>
      </c>
      <c r="AE11" s="83">
        <v>0.11600000000000001</v>
      </c>
      <c r="AF11" s="76">
        <v>0.12</v>
      </c>
      <c r="AG11" s="76">
        <v>0.151</v>
      </c>
      <c r="AH11" s="77">
        <v>0.188</v>
      </c>
      <c r="AI11" s="8"/>
      <c r="AJ11" s="8"/>
      <c r="AK11" s="8"/>
    </row>
    <row r="12" spans="1:38" ht="13.5" customHeight="1">
      <c r="A12" s="29" t="s">
        <v>390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390</v>
      </c>
      <c r="AE12" s="83">
        <v>0.11700000000000001</v>
      </c>
      <c r="AF12" s="76">
        <v>0.122</v>
      </c>
      <c r="AG12" s="76">
        <v>0.13600000000000001</v>
      </c>
      <c r="AH12" s="77">
        <v>0.17</v>
      </c>
      <c r="AI12" s="8"/>
      <c r="AJ12" s="8"/>
      <c r="AK12" s="8"/>
    </row>
    <row r="13" spans="1:38" ht="13.5" customHeight="1">
      <c r="A13" s="29" t="s">
        <v>391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391</v>
      </c>
      <c r="AE13" s="83">
        <v>0.11700000000000001</v>
      </c>
      <c r="AF13" s="76">
        <v>0.122</v>
      </c>
      <c r="AG13" s="76">
        <v>0.13600000000000001</v>
      </c>
      <c r="AH13" s="77">
        <v>0.17</v>
      </c>
      <c r="AI13" s="8"/>
      <c r="AJ13" s="8"/>
      <c r="AK13" s="8"/>
    </row>
    <row r="14" spans="1:38" ht="13.5" customHeight="1">
      <c r="A14" s="29" t="s">
        <v>392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392</v>
      </c>
      <c r="AE14" s="83">
        <v>0.127</v>
      </c>
      <c r="AF14" s="76">
        <v>0.13200000000000001</v>
      </c>
      <c r="AG14" s="76">
        <v>0.153</v>
      </c>
      <c r="AH14" s="77">
        <v>0.188</v>
      </c>
      <c r="AI14" s="8"/>
      <c r="AJ14" s="8"/>
      <c r="AK14" s="8"/>
    </row>
    <row r="15" spans="1:38" ht="13.5" customHeight="1">
      <c r="A15" s="29" t="s">
        <v>51</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51</v>
      </c>
      <c r="AE15" s="83">
        <v>0.114</v>
      </c>
      <c r="AF15" s="76">
        <v>0.11600000000000001</v>
      </c>
      <c r="AG15" s="76">
        <v>0.126</v>
      </c>
      <c r="AH15" s="77">
        <v>0.16</v>
      </c>
      <c r="AI15" s="8"/>
      <c r="AJ15" s="8"/>
      <c r="AK15" s="8"/>
    </row>
    <row r="16" spans="1:38" ht="13.5" customHeight="1">
      <c r="A16" s="29" t="s">
        <v>393</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393</v>
      </c>
      <c r="AE16" s="83">
        <v>0.114</v>
      </c>
      <c r="AF16" s="76">
        <v>0.11600000000000001</v>
      </c>
      <c r="AG16" s="76">
        <v>0.126</v>
      </c>
      <c r="AH16" s="77">
        <v>0.16</v>
      </c>
      <c r="AI16" s="8"/>
      <c r="AJ16" s="8"/>
      <c r="AK16" s="8"/>
    </row>
    <row r="17" spans="1:40" ht="13.5" customHeight="1">
      <c r="A17" s="29" t="s">
        <v>394</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394</v>
      </c>
      <c r="AE17" s="83">
        <v>0.123</v>
      </c>
      <c r="AF17" s="76">
        <v>0.129</v>
      </c>
      <c r="AG17" s="76">
        <v>0.14799999999999999</v>
      </c>
      <c r="AH17" s="77">
        <v>0.184</v>
      </c>
      <c r="AI17" s="8"/>
      <c r="AJ17" s="8"/>
      <c r="AK17" s="8"/>
    </row>
    <row r="18" spans="1:40" ht="13.5" customHeight="1">
      <c r="A18" s="29" t="s">
        <v>55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55</v>
      </c>
      <c r="AE18" s="83">
        <v>0.114</v>
      </c>
      <c r="AF18" s="76">
        <v>0.11700000000000001</v>
      </c>
      <c r="AG18" s="76">
        <v>0.14099999999999999</v>
      </c>
      <c r="AH18" s="77">
        <v>0.17699999999999999</v>
      </c>
      <c r="AI18" s="8"/>
      <c r="AJ18" s="8"/>
      <c r="AK18" s="8"/>
    </row>
    <row r="19" spans="1:40" ht="13.5" customHeight="1">
      <c r="A19" s="29" t="s">
        <v>395</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395</v>
      </c>
      <c r="AE19" s="83">
        <v>0.114</v>
      </c>
      <c r="AF19" s="76">
        <v>0.11700000000000001</v>
      </c>
      <c r="AG19" s="76">
        <v>0.14099999999999999</v>
      </c>
      <c r="AH19" s="77">
        <v>0.17699999999999999</v>
      </c>
      <c r="AI19" s="8"/>
      <c r="AJ19" s="8"/>
      <c r="AK19" s="8"/>
    </row>
    <row r="20" spans="1:40" ht="13.5" customHeight="1">
      <c r="A20" s="29" t="s">
        <v>56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56</v>
      </c>
      <c r="AE20" s="83">
        <v>0.114</v>
      </c>
      <c r="AF20" s="76">
        <v>0.11700000000000001</v>
      </c>
      <c r="AG20" s="76">
        <v>0.14099999999999999</v>
      </c>
      <c r="AH20" s="77">
        <v>0.17699999999999999</v>
      </c>
      <c r="AI20" s="8"/>
      <c r="AJ20" s="8"/>
      <c r="AK20" s="8"/>
    </row>
    <row r="21" spans="1:40" ht="13.5" customHeight="1">
      <c r="A21" s="29" t="s">
        <v>396</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396</v>
      </c>
      <c r="AE21" s="83">
        <v>0.106</v>
      </c>
      <c r="AF21" s="76">
        <v>0.112</v>
      </c>
      <c r="AG21" s="76">
        <v>0.14799999999999999</v>
      </c>
      <c r="AH21" s="77">
        <v>0.18099999999999999</v>
      </c>
      <c r="AI21" s="8"/>
      <c r="AJ21" s="8"/>
      <c r="AK21" s="8"/>
    </row>
    <row r="22" spans="1:40" ht="13.5" customHeight="1">
      <c r="A22" s="29" t="s">
        <v>397</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397</v>
      </c>
      <c r="AE22" s="83">
        <v>0.106</v>
      </c>
      <c r="AF22" s="76">
        <v>0.112</v>
      </c>
      <c r="AG22" s="76">
        <v>0.14799999999999999</v>
      </c>
      <c r="AH22" s="77">
        <v>0.18099999999999999</v>
      </c>
      <c r="AI22" s="8"/>
      <c r="AJ22" s="8"/>
      <c r="AK22" s="8"/>
    </row>
    <row r="23" spans="1:40" ht="13.5" customHeight="1">
      <c r="A23" s="29" t="s">
        <v>398</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398</v>
      </c>
      <c r="AE23" s="83">
        <v>9.8000000000000004E-2</v>
      </c>
      <c r="AF23" s="76">
        <v>0.106</v>
      </c>
      <c r="AG23" s="76">
        <v>0.13800000000000001</v>
      </c>
      <c r="AH23" s="77">
        <v>0.17199999999999999</v>
      </c>
      <c r="AI23" s="8"/>
      <c r="AJ23" s="8"/>
      <c r="AK23" s="8"/>
    </row>
    <row r="24" spans="1:40">
      <c r="A24" s="29" t="s">
        <v>399</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399</v>
      </c>
      <c r="AE24" s="83">
        <v>9.8000000000000004E-2</v>
      </c>
      <c r="AF24" s="76">
        <v>0.106</v>
      </c>
      <c r="AG24" s="76">
        <v>0.13800000000000001</v>
      </c>
      <c r="AH24" s="77">
        <v>0.17199999999999999</v>
      </c>
      <c r="AI24" s="8"/>
      <c r="AJ24" s="8"/>
      <c r="AK24" s="8"/>
    </row>
    <row r="25" spans="1:40" ht="13.5" thickBot="1">
      <c r="A25" s="37" t="s">
        <v>400</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400</v>
      </c>
      <c r="AE25" s="84">
        <v>9.8000000000000004E-2</v>
      </c>
      <c r="AF25" s="78">
        <v>0.106</v>
      </c>
      <c r="AG25" s="78">
        <v>0.13800000000000001</v>
      </c>
      <c r="AH25" s="79">
        <v>0.17199999999999999</v>
      </c>
      <c r="AI25" s="8"/>
      <c r="AJ25" s="8"/>
      <c r="AK25" s="8"/>
    </row>
    <row r="26" spans="1:40">
      <c r="A26" s="50" t="s">
        <v>47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47</v>
      </c>
      <c r="AE26" s="83">
        <v>9.7000000000000003E-2</v>
      </c>
      <c r="AF26" s="76">
        <v>0.107</v>
      </c>
      <c r="AG26" s="76">
        <v>0.13100000000000001</v>
      </c>
      <c r="AH26" s="77">
        <v>0.16500000000000001</v>
      </c>
      <c r="AI26" s="8"/>
      <c r="AJ26" s="8"/>
      <c r="AK26" s="8"/>
    </row>
    <row r="27" spans="1:40" ht="13.5" thickBot="1">
      <c r="A27" s="37" t="s">
        <v>401</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401</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402</v>
      </c>
      <c r="C1" s="6" t="s">
        <v>403</v>
      </c>
    </row>
    <row r="2" spans="1:4" ht="13.5" thickBot="1">
      <c r="A2" s="62" t="s">
        <v>41</v>
      </c>
      <c r="C2" s="62" t="s">
        <v>41</v>
      </c>
      <c r="D2" s="63" t="s">
        <v>404</v>
      </c>
    </row>
    <row r="3" spans="1:4">
      <c r="A3" s="70" t="s">
        <v>405</v>
      </c>
      <c r="C3" s="64" t="s">
        <v>405</v>
      </c>
      <c r="D3" s="65" t="s">
        <v>406</v>
      </c>
    </row>
    <row r="4" spans="1:4">
      <c r="A4" s="66" t="s">
        <v>407</v>
      </c>
      <c r="C4" s="66" t="s">
        <v>405</v>
      </c>
      <c r="D4" s="67" t="s">
        <v>408</v>
      </c>
    </row>
    <row r="5" spans="1:4">
      <c r="A5" s="66" t="s">
        <v>409</v>
      </c>
      <c r="C5" s="66" t="s">
        <v>405</v>
      </c>
      <c r="D5" s="67" t="s">
        <v>410</v>
      </c>
    </row>
    <row r="6" spans="1:4">
      <c r="A6" s="66" t="s">
        <v>411</v>
      </c>
      <c r="C6" s="66" t="s">
        <v>405</v>
      </c>
      <c r="D6" s="67" t="s">
        <v>412</v>
      </c>
    </row>
    <row r="7" spans="1:4">
      <c r="A7" s="66" t="s">
        <v>413</v>
      </c>
      <c r="C7" s="66" t="s">
        <v>405</v>
      </c>
      <c r="D7" s="67" t="s">
        <v>414</v>
      </c>
    </row>
    <row r="8" spans="1:4">
      <c r="A8" s="66" t="s">
        <v>415</v>
      </c>
      <c r="C8" s="66" t="s">
        <v>405</v>
      </c>
      <c r="D8" s="67" t="s">
        <v>416</v>
      </c>
    </row>
    <row r="9" spans="1:4">
      <c r="A9" s="66" t="s">
        <v>417</v>
      </c>
      <c r="C9" s="66" t="s">
        <v>405</v>
      </c>
      <c r="D9" s="67" t="s">
        <v>418</v>
      </c>
    </row>
    <row r="10" spans="1:4">
      <c r="A10" s="66" t="s">
        <v>419</v>
      </c>
      <c r="C10" s="66" t="s">
        <v>405</v>
      </c>
      <c r="D10" s="67" t="s">
        <v>420</v>
      </c>
    </row>
    <row r="11" spans="1:4">
      <c r="A11" s="66" t="s">
        <v>421</v>
      </c>
      <c r="C11" s="66" t="s">
        <v>405</v>
      </c>
      <c r="D11" s="67" t="s">
        <v>422</v>
      </c>
    </row>
    <row r="12" spans="1:4">
      <c r="A12" s="66" t="s">
        <v>423</v>
      </c>
      <c r="C12" s="66" t="s">
        <v>405</v>
      </c>
      <c r="D12" s="67" t="s">
        <v>424</v>
      </c>
    </row>
    <row r="13" spans="1:4">
      <c r="A13" s="66" t="s">
        <v>425</v>
      </c>
      <c r="C13" s="66" t="s">
        <v>405</v>
      </c>
      <c r="D13" s="67" t="s">
        <v>426</v>
      </c>
    </row>
    <row r="14" spans="1:4">
      <c r="A14" s="66" t="s">
        <v>52</v>
      </c>
      <c r="C14" s="66" t="s">
        <v>405</v>
      </c>
      <c r="D14" s="67" t="s">
        <v>427</v>
      </c>
    </row>
    <row r="15" spans="1:4">
      <c r="A15" s="66" t="s">
        <v>43</v>
      </c>
      <c r="C15" s="66" t="s">
        <v>405</v>
      </c>
      <c r="D15" s="67" t="s">
        <v>428</v>
      </c>
    </row>
    <row r="16" spans="1:4">
      <c r="A16" s="66" t="s">
        <v>429</v>
      </c>
      <c r="C16" s="66" t="s">
        <v>405</v>
      </c>
      <c r="D16" s="67" t="s">
        <v>430</v>
      </c>
    </row>
    <row r="17" spans="1:4">
      <c r="A17" s="66" t="s">
        <v>431</v>
      </c>
      <c r="C17" s="66" t="s">
        <v>405</v>
      </c>
      <c r="D17" s="67" t="s">
        <v>432</v>
      </c>
    </row>
    <row r="18" spans="1:4">
      <c r="A18" s="66" t="s">
        <v>433</v>
      </c>
      <c r="C18" s="66" t="s">
        <v>405</v>
      </c>
      <c r="D18" s="67" t="s">
        <v>434</v>
      </c>
    </row>
    <row r="19" spans="1:4">
      <c r="A19" s="66" t="s">
        <v>435</v>
      </c>
      <c r="C19" s="66" t="s">
        <v>405</v>
      </c>
      <c r="D19" s="67" t="s">
        <v>436</v>
      </c>
    </row>
    <row r="20" spans="1:4">
      <c r="A20" s="66" t="s">
        <v>437</v>
      </c>
      <c r="C20" s="66" t="s">
        <v>405</v>
      </c>
      <c r="D20" s="67" t="s">
        <v>438</v>
      </c>
    </row>
    <row r="21" spans="1:4">
      <c r="A21" s="66" t="s">
        <v>439</v>
      </c>
      <c r="C21" s="66" t="s">
        <v>405</v>
      </c>
      <c r="D21" s="67" t="s">
        <v>440</v>
      </c>
    </row>
    <row r="22" spans="1:4">
      <c r="A22" s="66" t="s">
        <v>441</v>
      </c>
      <c r="C22" s="66" t="s">
        <v>405</v>
      </c>
      <c r="D22" s="67" t="s">
        <v>442</v>
      </c>
    </row>
    <row r="23" spans="1:4">
      <c r="A23" s="66" t="s">
        <v>443</v>
      </c>
      <c r="C23" s="66" t="s">
        <v>405</v>
      </c>
      <c r="D23" s="67" t="s">
        <v>444</v>
      </c>
    </row>
    <row r="24" spans="1:4">
      <c r="A24" s="66" t="s">
        <v>445</v>
      </c>
      <c r="C24" s="66" t="s">
        <v>405</v>
      </c>
      <c r="D24" s="67" t="s">
        <v>446</v>
      </c>
    </row>
    <row r="25" spans="1:4">
      <c r="A25" s="66" t="s">
        <v>447</v>
      </c>
      <c r="C25" s="66" t="s">
        <v>405</v>
      </c>
      <c r="D25" s="67" t="s">
        <v>448</v>
      </c>
    </row>
    <row r="26" spans="1:4">
      <c r="A26" s="66" t="s">
        <v>449</v>
      </c>
      <c r="C26" s="66" t="s">
        <v>405</v>
      </c>
      <c r="D26" s="67" t="s">
        <v>450</v>
      </c>
    </row>
    <row r="27" spans="1:4">
      <c r="A27" s="66" t="s">
        <v>451</v>
      </c>
      <c r="C27" s="66" t="s">
        <v>405</v>
      </c>
      <c r="D27" s="67" t="s">
        <v>452</v>
      </c>
    </row>
    <row r="28" spans="1:4">
      <c r="A28" s="66" t="s">
        <v>453</v>
      </c>
      <c r="C28" s="66" t="s">
        <v>405</v>
      </c>
      <c r="D28" s="67" t="s">
        <v>454</v>
      </c>
    </row>
    <row r="29" spans="1:4">
      <c r="A29" s="66" t="s">
        <v>455</v>
      </c>
      <c r="C29" s="66" t="s">
        <v>405</v>
      </c>
      <c r="D29" s="67" t="s">
        <v>456</v>
      </c>
    </row>
    <row r="30" spans="1:4">
      <c r="A30" s="66" t="s">
        <v>457</v>
      </c>
      <c r="C30" s="66" t="s">
        <v>405</v>
      </c>
      <c r="D30" s="67" t="s">
        <v>458</v>
      </c>
    </row>
    <row r="31" spans="1:4">
      <c r="A31" s="66" t="s">
        <v>459</v>
      </c>
      <c r="C31" s="66" t="s">
        <v>405</v>
      </c>
      <c r="D31" s="67" t="s">
        <v>460</v>
      </c>
    </row>
    <row r="32" spans="1:4">
      <c r="A32" s="66" t="s">
        <v>461</v>
      </c>
      <c r="C32" s="66" t="s">
        <v>405</v>
      </c>
      <c r="D32" s="67" t="s">
        <v>462</v>
      </c>
    </row>
    <row r="33" spans="1:4">
      <c r="A33" s="66" t="s">
        <v>463</v>
      </c>
      <c r="C33" s="66" t="s">
        <v>405</v>
      </c>
      <c r="D33" s="67" t="s">
        <v>464</v>
      </c>
    </row>
    <row r="34" spans="1:4">
      <c r="A34" s="66" t="s">
        <v>465</v>
      </c>
      <c r="C34" s="66" t="s">
        <v>405</v>
      </c>
      <c r="D34" s="67" t="s">
        <v>466</v>
      </c>
    </row>
    <row r="35" spans="1:4">
      <c r="A35" s="66" t="s">
        <v>467</v>
      </c>
      <c r="C35" s="66" t="s">
        <v>405</v>
      </c>
      <c r="D35" s="67" t="s">
        <v>468</v>
      </c>
    </row>
    <row r="36" spans="1:4">
      <c r="A36" s="66" t="s">
        <v>469</v>
      </c>
      <c r="C36" s="66" t="s">
        <v>405</v>
      </c>
      <c r="D36" s="67" t="s">
        <v>470</v>
      </c>
    </row>
    <row r="37" spans="1:4">
      <c r="A37" s="66" t="s">
        <v>471</v>
      </c>
      <c r="C37" s="66" t="s">
        <v>405</v>
      </c>
      <c r="D37" s="67" t="s">
        <v>472</v>
      </c>
    </row>
    <row r="38" spans="1:4">
      <c r="A38" s="66" t="s">
        <v>473</v>
      </c>
      <c r="C38" s="66" t="s">
        <v>405</v>
      </c>
      <c r="D38" s="67" t="s">
        <v>474</v>
      </c>
    </row>
    <row r="39" spans="1:4">
      <c r="A39" s="66" t="s">
        <v>475</v>
      </c>
      <c r="C39" s="66" t="s">
        <v>405</v>
      </c>
      <c r="D39" s="67" t="s">
        <v>476</v>
      </c>
    </row>
    <row r="40" spans="1:4">
      <c r="A40" s="66" t="s">
        <v>477</v>
      </c>
      <c r="C40" s="66" t="s">
        <v>405</v>
      </c>
      <c r="D40" s="67" t="s">
        <v>478</v>
      </c>
    </row>
    <row r="41" spans="1:4">
      <c r="A41" s="66" t="s">
        <v>479</v>
      </c>
      <c r="C41" s="66" t="s">
        <v>405</v>
      </c>
      <c r="D41" s="67" t="s">
        <v>480</v>
      </c>
    </row>
    <row r="42" spans="1:4">
      <c r="A42" s="66" t="s">
        <v>481</v>
      </c>
      <c r="C42" s="66" t="s">
        <v>405</v>
      </c>
      <c r="D42" s="67" t="s">
        <v>482</v>
      </c>
    </row>
    <row r="43" spans="1:4">
      <c r="A43" s="66" t="s">
        <v>483</v>
      </c>
      <c r="C43" s="66" t="s">
        <v>405</v>
      </c>
      <c r="D43" s="67" t="s">
        <v>484</v>
      </c>
    </row>
    <row r="44" spans="1:4">
      <c r="A44" s="66" t="s">
        <v>485</v>
      </c>
      <c r="C44" s="66" t="s">
        <v>405</v>
      </c>
      <c r="D44" s="67" t="s">
        <v>486</v>
      </c>
    </row>
    <row r="45" spans="1:4">
      <c r="A45" s="66" t="s">
        <v>487</v>
      </c>
      <c r="C45" s="66" t="s">
        <v>405</v>
      </c>
      <c r="D45" s="67" t="s">
        <v>488</v>
      </c>
    </row>
    <row r="46" spans="1:4">
      <c r="A46" s="66" t="s">
        <v>489</v>
      </c>
      <c r="C46" s="66" t="s">
        <v>405</v>
      </c>
      <c r="D46" s="67" t="s">
        <v>490</v>
      </c>
    </row>
    <row r="47" spans="1:4">
      <c r="A47" s="66" t="s">
        <v>491</v>
      </c>
      <c r="C47" s="66" t="s">
        <v>405</v>
      </c>
      <c r="D47" s="67" t="s">
        <v>492</v>
      </c>
    </row>
    <row r="48" spans="1:4">
      <c r="A48" s="66" t="s">
        <v>493</v>
      </c>
      <c r="C48" s="66" t="s">
        <v>405</v>
      </c>
      <c r="D48" s="67" t="s">
        <v>494</v>
      </c>
    </row>
    <row r="49" spans="1:4" ht="13.5" thickBot="1">
      <c r="A49" s="68" t="s">
        <v>495</v>
      </c>
      <c r="C49" s="66" t="s">
        <v>405</v>
      </c>
      <c r="D49" s="67" t="s">
        <v>496</v>
      </c>
    </row>
    <row r="50" spans="1:4">
      <c r="C50" s="66" t="s">
        <v>405</v>
      </c>
      <c r="D50" s="67" t="s">
        <v>497</v>
      </c>
    </row>
    <row r="51" spans="1:4">
      <c r="C51" s="66" t="s">
        <v>405</v>
      </c>
      <c r="D51" s="67" t="s">
        <v>498</v>
      </c>
    </row>
    <row r="52" spans="1:4">
      <c r="C52" s="66" t="s">
        <v>405</v>
      </c>
      <c r="D52" s="67" t="s">
        <v>499</v>
      </c>
    </row>
    <row r="53" spans="1:4">
      <c r="C53" s="66" t="s">
        <v>405</v>
      </c>
      <c r="D53" s="67" t="s">
        <v>500</v>
      </c>
    </row>
    <row r="54" spans="1:4">
      <c r="C54" s="66" t="s">
        <v>405</v>
      </c>
      <c r="D54" s="67" t="s">
        <v>501</v>
      </c>
    </row>
    <row r="55" spans="1:4">
      <c r="C55" s="66" t="s">
        <v>405</v>
      </c>
      <c r="D55" s="67" t="s">
        <v>502</v>
      </c>
    </row>
    <row r="56" spans="1:4">
      <c r="C56" s="66" t="s">
        <v>405</v>
      </c>
      <c r="D56" s="67" t="s">
        <v>503</v>
      </c>
    </row>
    <row r="57" spans="1:4">
      <c r="C57" s="66" t="s">
        <v>405</v>
      </c>
      <c r="D57" s="67" t="s">
        <v>504</v>
      </c>
    </row>
    <row r="58" spans="1:4">
      <c r="C58" s="66" t="s">
        <v>405</v>
      </c>
      <c r="D58" s="67" t="s">
        <v>505</v>
      </c>
    </row>
    <row r="59" spans="1:4">
      <c r="C59" s="66" t="s">
        <v>405</v>
      </c>
      <c r="D59" s="67" t="s">
        <v>506</v>
      </c>
    </row>
    <row r="60" spans="1:4">
      <c r="C60" s="66" t="s">
        <v>405</v>
      </c>
      <c r="D60" s="67" t="s">
        <v>507</v>
      </c>
    </row>
    <row r="61" spans="1:4">
      <c r="C61" s="66" t="s">
        <v>405</v>
      </c>
      <c r="D61" s="67" t="s">
        <v>508</v>
      </c>
    </row>
    <row r="62" spans="1:4">
      <c r="C62" s="66" t="s">
        <v>405</v>
      </c>
      <c r="D62" s="67" t="s">
        <v>509</v>
      </c>
    </row>
    <row r="63" spans="1:4">
      <c r="C63" s="66" t="s">
        <v>405</v>
      </c>
      <c r="D63" s="67" t="s">
        <v>510</v>
      </c>
    </row>
    <row r="64" spans="1:4">
      <c r="C64" s="66" t="s">
        <v>405</v>
      </c>
      <c r="D64" s="67" t="s">
        <v>511</v>
      </c>
    </row>
    <row r="65" spans="3:4">
      <c r="C65" s="66" t="s">
        <v>405</v>
      </c>
      <c r="D65" s="67" t="s">
        <v>512</v>
      </c>
    </row>
    <row r="66" spans="3:4">
      <c r="C66" s="66" t="s">
        <v>405</v>
      </c>
      <c r="D66" s="67" t="s">
        <v>513</v>
      </c>
    </row>
    <row r="67" spans="3:4">
      <c r="C67" s="66" t="s">
        <v>405</v>
      </c>
      <c r="D67" s="67" t="s">
        <v>514</v>
      </c>
    </row>
    <row r="68" spans="3:4">
      <c r="C68" s="66" t="s">
        <v>405</v>
      </c>
      <c r="D68" s="67" t="s">
        <v>515</v>
      </c>
    </row>
    <row r="69" spans="3:4">
      <c r="C69" s="66" t="s">
        <v>405</v>
      </c>
      <c r="D69" s="67" t="s">
        <v>516</v>
      </c>
    </row>
    <row r="70" spans="3:4">
      <c r="C70" s="66" t="s">
        <v>405</v>
      </c>
      <c r="D70" s="67" t="s">
        <v>517</v>
      </c>
    </row>
    <row r="71" spans="3:4">
      <c r="C71" s="66" t="s">
        <v>405</v>
      </c>
      <c r="D71" s="67" t="s">
        <v>518</v>
      </c>
    </row>
    <row r="72" spans="3:4">
      <c r="C72" s="66" t="s">
        <v>405</v>
      </c>
      <c r="D72" s="67" t="s">
        <v>519</v>
      </c>
    </row>
    <row r="73" spans="3:4">
      <c r="C73" s="66" t="s">
        <v>405</v>
      </c>
      <c r="D73" s="67" t="s">
        <v>520</v>
      </c>
    </row>
    <row r="74" spans="3:4">
      <c r="C74" s="66" t="s">
        <v>405</v>
      </c>
      <c r="D74" s="67" t="s">
        <v>521</v>
      </c>
    </row>
    <row r="75" spans="3:4">
      <c r="C75" s="66" t="s">
        <v>405</v>
      </c>
      <c r="D75" s="67" t="s">
        <v>522</v>
      </c>
    </row>
    <row r="76" spans="3:4">
      <c r="C76" s="66" t="s">
        <v>405</v>
      </c>
      <c r="D76" s="67" t="s">
        <v>523</v>
      </c>
    </row>
    <row r="77" spans="3:4">
      <c r="C77" s="66" t="s">
        <v>405</v>
      </c>
      <c r="D77" s="67" t="s">
        <v>524</v>
      </c>
    </row>
    <row r="78" spans="3:4">
      <c r="C78" s="66" t="s">
        <v>405</v>
      </c>
      <c r="D78" s="67" t="s">
        <v>525</v>
      </c>
    </row>
    <row r="79" spans="3:4">
      <c r="C79" s="66" t="s">
        <v>405</v>
      </c>
      <c r="D79" s="67" t="s">
        <v>526</v>
      </c>
    </row>
    <row r="80" spans="3:4">
      <c r="C80" s="66" t="s">
        <v>405</v>
      </c>
      <c r="D80" s="67" t="s">
        <v>527</v>
      </c>
    </row>
    <row r="81" spans="3:4">
      <c r="C81" s="66" t="s">
        <v>405</v>
      </c>
      <c r="D81" s="67" t="s">
        <v>528</v>
      </c>
    </row>
    <row r="82" spans="3:4">
      <c r="C82" s="66" t="s">
        <v>405</v>
      </c>
      <c r="D82" s="67" t="s">
        <v>529</v>
      </c>
    </row>
    <row r="83" spans="3:4">
      <c r="C83" s="66" t="s">
        <v>405</v>
      </c>
      <c r="D83" s="67" t="s">
        <v>530</v>
      </c>
    </row>
    <row r="84" spans="3:4">
      <c r="C84" s="66" t="s">
        <v>405</v>
      </c>
      <c r="D84" s="67" t="s">
        <v>531</v>
      </c>
    </row>
    <row r="85" spans="3:4">
      <c r="C85" s="66" t="s">
        <v>405</v>
      </c>
      <c r="D85" s="67" t="s">
        <v>532</v>
      </c>
    </row>
    <row r="86" spans="3:4">
      <c r="C86" s="66" t="s">
        <v>405</v>
      </c>
      <c r="D86" s="67" t="s">
        <v>533</v>
      </c>
    </row>
    <row r="87" spans="3:4">
      <c r="C87" s="66" t="s">
        <v>405</v>
      </c>
      <c r="D87" s="67" t="s">
        <v>534</v>
      </c>
    </row>
    <row r="88" spans="3:4">
      <c r="C88" s="66" t="s">
        <v>405</v>
      </c>
      <c r="D88" s="67" t="s">
        <v>535</v>
      </c>
    </row>
    <row r="89" spans="3:4">
      <c r="C89" s="66" t="s">
        <v>405</v>
      </c>
      <c r="D89" s="67" t="s">
        <v>536</v>
      </c>
    </row>
    <row r="90" spans="3:4">
      <c r="C90" s="66" t="s">
        <v>405</v>
      </c>
      <c r="D90" s="67" t="s">
        <v>537</v>
      </c>
    </row>
    <row r="91" spans="3:4">
      <c r="C91" s="66" t="s">
        <v>405</v>
      </c>
      <c r="D91" s="67" t="s">
        <v>538</v>
      </c>
    </row>
    <row r="92" spans="3:4">
      <c r="C92" s="66" t="s">
        <v>405</v>
      </c>
      <c r="D92" s="67" t="s">
        <v>539</v>
      </c>
    </row>
    <row r="93" spans="3:4">
      <c r="C93" s="66" t="s">
        <v>405</v>
      </c>
      <c r="D93" s="67" t="s">
        <v>540</v>
      </c>
    </row>
    <row r="94" spans="3:4">
      <c r="C94" s="66" t="s">
        <v>405</v>
      </c>
      <c r="D94" s="67" t="s">
        <v>541</v>
      </c>
    </row>
    <row r="95" spans="3:4">
      <c r="C95" s="66" t="s">
        <v>405</v>
      </c>
      <c r="D95" s="67" t="s">
        <v>542</v>
      </c>
    </row>
    <row r="96" spans="3:4">
      <c r="C96" s="66" t="s">
        <v>405</v>
      </c>
      <c r="D96" s="67" t="s">
        <v>543</v>
      </c>
    </row>
    <row r="97" spans="3:4">
      <c r="C97" s="66" t="s">
        <v>405</v>
      </c>
      <c r="D97" s="67" t="s">
        <v>544</v>
      </c>
    </row>
    <row r="98" spans="3:4">
      <c r="C98" s="66" t="s">
        <v>405</v>
      </c>
      <c r="D98" s="67" t="s">
        <v>545</v>
      </c>
    </row>
    <row r="99" spans="3:4">
      <c r="C99" s="66" t="s">
        <v>405</v>
      </c>
      <c r="D99" s="67" t="s">
        <v>546</v>
      </c>
    </row>
    <row r="100" spans="3:4">
      <c r="C100" s="66" t="s">
        <v>405</v>
      </c>
      <c r="D100" s="67" t="s">
        <v>547</v>
      </c>
    </row>
    <row r="101" spans="3:4">
      <c r="C101" s="66" t="s">
        <v>405</v>
      </c>
      <c r="D101" s="67" t="s">
        <v>548</v>
      </c>
    </row>
    <row r="102" spans="3:4">
      <c r="C102" s="66" t="s">
        <v>405</v>
      </c>
      <c r="D102" s="67" t="s">
        <v>549</v>
      </c>
    </row>
    <row r="103" spans="3:4">
      <c r="C103" s="66" t="s">
        <v>405</v>
      </c>
      <c r="D103" s="67" t="s">
        <v>550</v>
      </c>
    </row>
    <row r="104" spans="3:4">
      <c r="C104" s="66" t="s">
        <v>405</v>
      </c>
      <c r="D104" s="67" t="s">
        <v>551</v>
      </c>
    </row>
    <row r="105" spans="3:4">
      <c r="C105" s="66" t="s">
        <v>405</v>
      </c>
      <c r="D105" s="67" t="s">
        <v>552</v>
      </c>
    </row>
    <row r="106" spans="3:4">
      <c r="C106" s="66" t="s">
        <v>405</v>
      </c>
      <c r="D106" s="67" t="s">
        <v>553</v>
      </c>
    </row>
    <row r="107" spans="3:4">
      <c r="C107" s="66" t="s">
        <v>405</v>
      </c>
      <c r="D107" s="67" t="s">
        <v>554</v>
      </c>
    </row>
    <row r="108" spans="3:4">
      <c r="C108" s="66" t="s">
        <v>405</v>
      </c>
      <c r="D108" s="67" t="s">
        <v>555</v>
      </c>
    </row>
    <row r="109" spans="3:4">
      <c r="C109" s="66" t="s">
        <v>405</v>
      </c>
      <c r="D109" s="67" t="s">
        <v>556</v>
      </c>
    </row>
    <row r="110" spans="3:4">
      <c r="C110" s="66" t="s">
        <v>405</v>
      </c>
      <c r="D110" s="67" t="s">
        <v>557</v>
      </c>
    </row>
    <row r="111" spans="3:4">
      <c r="C111" s="66" t="s">
        <v>405</v>
      </c>
      <c r="D111" s="67" t="s">
        <v>558</v>
      </c>
    </row>
    <row r="112" spans="3:4">
      <c r="C112" s="66" t="s">
        <v>405</v>
      </c>
      <c r="D112" s="67" t="s">
        <v>559</v>
      </c>
    </row>
    <row r="113" spans="3:4">
      <c r="C113" s="66" t="s">
        <v>405</v>
      </c>
      <c r="D113" s="67" t="s">
        <v>560</v>
      </c>
    </row>
    <row r="114" spans="3:4">
      <c r="C114" s="66" t="s">
        <v>405</v>
      </c>
      <c r="D114" s="67" t="s">
        <v>561</v>
      </c>
    </row>
    <row r="115" spans="3:4">
      <c r="C115" s="66" t="s">
        <v>405</v>
      </c>
      <c r="D115" s="67" t="s">
        <v>562</v>
      </c>
    </row>
    <row r="116" spans="3:4">
      <c r="C116" s="66" t="s">
        <v>405</v>
      </c>
      <c r="D116" s="67" t="s">
        <v>563</v>
      </c>
    </row>
    <row r="117" spans="3:4">
      <c r="C117" s="66" t="s">
        <v>405</v>
      </c>
      <c r="D117" s="67" t="s">
        <v>564</v>
      </c>
    </row>
    <row r="118" spans="3:4">
      <c r="C118" s="66" t="s">
        <v>405</v>
      </c>
      <c r="D118" s="67" t="s">
        <v>565</v>
      </c>
    </row>
    <row r="119" spans="3:4">
      <c r="C119" s="66" t="s">
        <v>405</v>
      </c>
      <c r="D119" s="67" t="s">
        <v>566</v>
      </c>
    </row>
    <row r="120" spans="3:4">
      <c r="C120" s="66" t="s">
        <v>405</v>
      </c>
      <c r="D120" s="67" t="s">
        <v>567</v>
      </c>
    </row>
    <row r="121" spans="3:4">
      <c r="C121" s="66" t="s">
        <v>405</v>
      </c>
      <c r="D121" s="67" t="s">
        <v>568</v>
      </c>
    </row>
    <row r="122" spans="3:4">
      <c r="C122" s="66" t="s">
        <v>405</v>
      </c>
      <c r="D122" s="67" t="s">
        <v>569</v>
      </c>
    </row>
    <row r="123" spans="3:4">
      <c r="C123" s="66" t="s">
        <v>405</v>
      </c>
      <c r="D123" s="67" t="s">
        <v>570</v>
      </c>
    </row>
    <row r="124" spans="3:4">
      <c r="C124" s="66" t="s">
        <v>405</v>
      </c>
      <c r="D124" s="67" t="s">
        <v>571</v>
      </c>
    </row>
    <row r="125" spans="3:4">
      <c r="C125" s="66" t="s">
        <v>405</v>
      </c>
      <c r="D125" s="67" t="s">
        <v>572</v>
      </c>
    </row>
    <row r="126" spans="3:4">
      <c r="C126" s="66" t="s">
        <v>405</v>
      </c>
      <c r="D126" s="67" t="s">
        <v>573</v>
      </c>
    </row>
    <row r="127" spans="3:4">
      <c r="C127" s="66" t="s">
        <v>405</v>
      </c>
      <c r="D127" s="67" t="s">
        <v>574</v>
      </c>
    </row>
    <row r="128" spans="3:4">
      <c r="C128" s="66" t="s">
        <v>405</v>
      </c>
      <c r="D128" s="67" t="s">
        <v>575</v>
      </c>
    </row>
    <row r="129" spans="3:4">
      <c r="C129" s="66" t="s">
        <v>405</v>
      </c>
      <c r="D129" s="67" t="s">
        <v>576</v>
      </c>
    </row>
    <row r="130" spans="3:4">
      <c r="C130" s="66" t="s">
        <v>405</v>
      </c>
      <c r="D130" s="67" t="s">
        <v>577</v>
      </c>
    </row>
    <row r="131" spans="3:4">
      <c r="C131" s="66" t="s">
        <v>405</v>
      </c>
      <c r="D131" s="67" t="s">
        <v>578</v>
      </c>
    </row>
    <row r="132" spans="3:4">
      <c r="C132" s="66" t="s">
        <v>405</v>
      </c>
      <c r="D132" s="67" t="s">
        <v>579</v>
      </c>
    </row>
    <row r="133" spans="3:4">
      <c r="C133" s="66" t="s">
        <v>405</v>
      </c>
      <c r="D133" s="67" t="s">
        <v>580</v>
      </c>
    </row>
    <row r="134" spans="3:4">
      <c r="C134" s="66" t="s">
        <v>405</v>
      </c>
      <c r="D134" s="67" t="s">
        <v>581</v>
      </c>
    </row>
    <row r="135" spans="3:4">
      <c r="C135" s="66" t="s">
        <v>405</v>
      </c>
      <c r="D135" s="67" t="s">
        <v>582</v>
      </c>
    </row>
    <row r="136" spans="3:4">
      <c r="C136" s="66" t="s">
        <v>405</v>
      </c>
      <c r="D136" s="67" t="s">
        <v>583</v>
      </c>
    </row>
    <row r="137" spans="3:4">
      <c r="C137" s="66" t="s">
        <v>405</v>
      </c>
      <c r="D137" s="67" t="s">
        <v>584</v>
      </c>
    </row>
    <row r="138" spans="3:4">
      <c r="C138" s="66" t="s">
        <v>405</v>
      </c>
      <c r="D138" s="67" t="s">
        <v>585</v>
      </c>
    </row>
    <row r="139" spans="3:4">
      <c r="C139" s="66" t="s">
        <v>405</v>
      </c>
      <c r="D139" s="67" t="s">
        <v>586</v>
      </c>
    </row>
    <row r="140" spans="3:4">
      <c r="C140" s="66" t="s">
        <v>405</v>
      </c>
      <c r="D140" s="67" t="s">
        <v>587</v>
      </c>
    </row>
    <row r="141" spans="3:4">
      <c r="C141" s="66" t="s">
        <v>405</v>
      </c>
      <c r="D141" s="67" t="s">
        <v>588</v>
      </c>
    </row>
    <row r="142" spans="3:4">
      <c r="C142" s="66" t="s">
        <v>405</v>
      </c>
      <c r="D142" s="67" t="s">
        <v>589</v>
      </c>
    </row>
    <row r="143" spans="3:4">
      <c r="C143" s="66" t="s">
        <v>405</v>
      </c>
      <c r="D143" s="67" t="s">
        <v>590</v>
      </c>
    </row>
    <row r="144" spans="3:4">
      <c r="C144" s="66" t="s">
        <v>405</v>
      </c>
      <c r="D144" s="67" t="s">
        <v>591</v>
      </c>
    </row>
    <row r="145" spans="3:4">
      <c r="C145" s="66" t="s">
        <v>405</v>
      </c>
      <c r="D145" s="67" t="s">
        <v>592</v>
      </c>
    </row>
    <row r="146" spans="3:4">
      <c r="C146" s="66" t="s">
        <v>405</v>
      </c>
      <c r="D146" s="67" t="s">
        <v>593</v>
      </c>
    </row>
    <row r="147" spans="3:4">
      <c r="C147" s="66" t="s">
        <v>405</v>
      </c>
      <c r="D147" s="67" t="s">
        <v>594</v>
      </c>
    </row>
    <row r="148" spans="3:4">
      <c r="C148" s="66" t="s">
        <v>405</v>
      </c>
      <c r="D148" s="67" t="s">
        <v>595</v>
      </c>
    </row>
    <row r="149" spans="3:4">
      <c r="C149" s="66" t="s">
        <v>405</v>
      </c>
      <c r="D149" s="67" t="s">
        <v>596</v>
      </c>
    </row>
    <row r="150" spans="3:4">
      <c r="C150" s="66" t="s">
        <v>405</v>
      </c>
      <c r="D150" s="67" t="s">
        <v>597</v>
      </c>
    </row>
    <row r="151" spans="3:4">
      <c r="C151" s="66" t="s">
        <v>405</v>
      </c>
      <c r="D151" s="67" t="s">
        <v>598</v>
      </c>
    </row>
    <row r="152" spans="3:4">
      <c r="C152" s="66" t="s">
        <v>405</v>
      </c>
      <c r="D152" s="67" t="s">
        <v>599</v>
      </c>
    </row>
    <row r="153" spans="3:4">
      <c r="C153" s="66" t="s">
        <v>405</v>
      </c>
      <c r="D153" s="67" t="s">
        <v>600</v>
      </c>
    </row>
    <row r="154" spans="3:4">
      <c r="C154" s="66" t="s">
        <v>405</v>
      </c>
      <c r="D154" s="67" t="s">
        <v>601</v>
      </c>
    </row>
    <row r="155" spans="3:4">
      <c r="C155" s="66" t="s">
        <v>405</v>
      </c>
      <c r="D155" s="67" t="s">
        <v>602</v>
      </c>
    </row>
    <row r="156" spans="3:4">
      <c r="C156" s="66" t="s">
        <v>405</v>
      </c>
      <c r="D156" s="67" t="s">
        <v>603</v>
      </c>
    </row>
    <row r="157" spans="3:4">
      <c r="C157" s="66" t="s">
        <v>405</v>
      </c>
      <c r="D157" s="67" t="s">
        <v>604</v>
      </c>
    </row>
    <row r="158" spans="3:4">
      <c r="C158" s="66" t="s">
        <v>405</v>
      </c>
      <c r="D158" s="67" t="s">
        <v>605</v>
      </c>
    </row>
    <row r="159" spans="3:4">
      <c r="C159" s="66" t="s">
        <v>405</v>
      </c>
      <c r="D159" s="67" t="s">
        <v>606</v>
      </c>
    </row>
    <row r="160" spans="3:4">
      <c r="C160" s="66" t="s">
        <v>405</v>
      </c>
      <c r="D160" s="67" t="s">
        <v>607</v>
      </c>
    </row>
    <row r="161" spans="3:4">
      <c r="C161" s="66" t="s">
        <v>405</v>
      </c>
      <c r="D161" s="67" t="s">
        <v>608</v>
      </c>
    </row>
    <row r="162" spans="3:4">
      <c r="C162" s="66" t="s">
        <v>405</v>
      </c>
      <c r="D162" s="67" t="s">
        <v>609</v>
      </c>
    </row>
    <row r="163" spans="3:4">
      <c r="C163" s="66" t="s">
        <v>405</v>
      </c>
      <c r="D163" s="67" t="s">
        <v>610</v>
      </c>
    </row>
    <row r="164" spans="3:4">
      <c r="C164" s="66" t="s">
        <v>405</v>
      </c>
      <c r="D164" s="67" t="s">
        <v>611</v>
      </c>
    </row>
    <row r="165" spans="3:4">
      <c r="C165" s="66" t="s">
        <v>405</v>
      </c>
      <c r="D165" s="67" t="s">
        <v>612</v>
      </c>
    </row>
    <row r="166" spans="3:4">
      <c r="C166" s="66" t="s">
        <v>405</v>
      </c>
      <c r="D166" s="67" t="s">
        <v>613</v>
      </c>
    </row>
    <row r="167" spans="3:4">
      <c r="C167" s="66" t="s">
        <v>405</v>
      </c>
      <c r="D167" s="67" t="s">
        <v>614</v>
      </c>
    </row>
    <row r="168" spans="3:4">
      <c r="C168" s="66" t="s">
        <v>405</v>
      </c>
      <c r="D168" s="67" t="s">
        <v>615</v>
      </c>
    </row>
    <row r="169" spans="3:4">
      <c r="C169" s="66" t="s">
        <v>405</v>
      </c>
      <c r="D169" s="67" t="s">
        <v>616</v>
      </c>
    </row>
    <row r="170" spans="3:4">
      <c r="C170" s="66" t="s">
        <v>405</v>
      </c>
      <c r="D170" s="67" t="s">
        <v>617</v>
      </c>
    </row>
    <row r="171" spans="3:4">
      <c r="C171" s="66" t="s">
        <v>405</v>
      </c>
      <c r="D171" s="67" t="s">
        <v>618</v>
      </c>
    </row>
    <row r="172" spans="3:4">
      <c r="C172" s="66" t="s">
        <v>405</v>
      </c>
      <c r="D172" s="67" t="s">
        <v>619</v>
      </c>
    </row>
    <row r="173" spans="3:4">
      <c r="C173" s="66" t="s">
        <v>405</v>
      </c>
      <c r="D173" s="67" t="s">
        <v>620</v>
      </c>
    </row>
    <row r="174" spans="3:4">
      <c r="C174" s="66" t="s">
        <v>405</v>
      </c>
      <c r="D174" s="67" t="s">
        <v>621</v>
      </c>
    </row>
    <row r="175" spans="3:4">
      <c r="C175" s="66" t="s">
        <v>405</v>
      </c>
      <c r="D175" s="67" t="s">
        <v>622</v>
      </c>
    </row>
    <row r="176" spans="3:4">
      <c r="C176" s="66" t="s">
        <v>405</v>
      </c>
      <c r="D176" s="67" t="s">
        <v>623</v>
      </c>
    </row>
    <row r="177" spans="3:4">
      <c r="C177" s="66" t="s">
        <v>405</v>
      </c>
      <c r="D177" s="67" t="s">
        <v>624</v>
      </c>
    </row>
    <row r="178" spans="3:4">
      <c r="C178" s="66" t="s">
        <v>405</v>
      </c>
      <c r="D178" s="67" t="s">
        <v>625</v>
      </c>
    </row>
    <row r="179" spans="3:4">
      <c r="C179" s="66" t="s">
        <v>405</v>
      </c>
      <c r="D179" s="67" t="s">
        <v>626</v>
      </c>
    </row>
    <row r="180" spans="3:4">
      <c r="C180" s="66" t="s">
        <v>405</v>
      </c>
      <c r="D180" s="67" t="s">
        <v>627</v>
      </c>
    </row>
    <row r="181" spans="3:4">
      <c r="C181" s="66" t="s">
        <v>405</v>
      </c>
      <c r="D181" s="67" t="s">
        <v>628</v>
      </c>
    </row>
    <row r="182" spans="3:4">
      <c r="C182" s="66" t="s">
        <v>405</v>
      </c>
      <c r="D182" s="67" t="s">
        <v>629</v>
      </c>
    </row>
    <row r="183" spans="3:4">
      <c r="C183" s="66" t="s">
        <v>405</v>
      </c>
      <c r="D183" s="67" t="s">
        <v>630</v>
      </c>
    </row>
    <row r="184" spans="3:4">
      <c r="C184" s="66" t="s">
        <v>405</v>
      </c>
      <c r="D184" s="67" t="s">
        <v>631</v>
      </c>
    </row>
    <row r="185" spans="3:4">
      <c r="C185" s="66" t="s">
        <v>405</v>
      </c>
      <c r="D185" s="67" t="s">
        <v>632</v>
      </c>
    </row>
    <row r="186" spans="3:4">
      <c r="C186" s="66" t="s">
        <v>405</v>
      </c>
      <c r="D186" s="67" t="s">
        <v>633</v>
      </c>
    </row>
    <row r="187" spans="3:4">
      <c r="C187" s="66" t="s">
        <v>405</v>
      </c>
      <c r="D187" s="67" t="s">
        <v>634</v>
      </c>
    </row>
    <row r="188" spans="3:4">
      <c r="C188" s="66" t="s">
        <v>407</v>
      </c>
      <c r="D188" s="67" t="s">
        <v>635</v>
      </c>
    </row>
    <row r="189" spans="3:4">
      <c r="C189" s="66" t="s">
        <v>407</v>
      </c>
      <c r="D189" s="67" t="s">
        <v>636</v>
      </c>
    </row>
    <row r="190" spans="3:4">
      <c r="C190" s="66" t="s">
        <v>407</v>
      </c>
      <c r="D190" s="67" t="s">
        <v>637</v>
      </c>
    </row>
    <row r="191" spans="3:4">
      <c r="C191" s="66" t="s">
        <v>407</v>
      </c>
      <c r="D191" s="67" t="s">
        <v>638</v>
      </c>
    </row>
    <row r="192" spans="3:4">
      <c r="C192" s="66" t="s">
        <v>407</v>
      </c>
      <c r="D192" s="67" t="s">
        <v>639</v>
      </c>
    </row>
    <row r="193" spans="3:4">
      <c r="C193" s="66" t="s">
        <v>407</v>
      </c>
      <c r="D193" s="67" t="s">
        <v>640</v>
      </c>
    </row>
    <row r="194" spans="3:4">
      <c r="C194" s="66" t="s">
        <v>407</v>
      </c>
      <c r="D194" s="67" t="s">
        <v>641</v>
      </c>
    </row>
    <row r="195" spans="3:4">
      <c r="C195" s="66" t="s">
        <v>407</v>
      </c>
      <c r="D195" s="67" t="s">
        <v>642</v>
      </c>
    </row>
    <row r="196" spans="3:4">
      <c r="C196" s="66" t="s">
        <v>407</v>
      </c>
      <c r="D196" s="67" t="s">
        <v>643</v>
      </c>
    </row>
    <row r="197" spans="3:4">
      <c r="C197" s="66" t="s">
        <v>407</v>
      </c>
      <c r="D197" s="67" t="s">
        <v>644</v>
      </c>
    </row>
    <row r="198" spans="3:4">
      <c r="C198" s="66" t="s">
        <v>407</v>
      </c>
      <c r="D198" s="67" t="s">
        <v>645</v>
      </c>
    </row>
    <row r="199" spans="3:4">
      <c r="C199" s="66" t="s">
        <v>407</v>
      </c>
      <c r="D199" s="67" t="s">
        <v>646</v>
      </c>
    </row>
    <row r="200" spans="3:4">
      <c r="C200" s="66" t="s">
        <v>407</v>
      </c>
      <c r="D200" s="67" t="s">
        <v>647</v>
      </c>
    </row>
    <row r="201" spans="3:4">
      <c r="C201" s="66" t="s">
        <v>407</v>
      </c>
      <c r="D201" s="67" t="s">
        <v>648</v>
      </c>
    </row>
    <row r="202" spans="3:4">
      <c r="C202" s="66" t="s">
        <v>407</v>
      </c>
      <c r="D202" s="67" t="s">
        <v>649</v>
      </c>
    </row>
    <row r="203" spans="3:4">
      <c r="C203" s="66" t="s">
        <v>407</v>
      </c>
      <c r="D203" s="67" t="s">
        <v>650</v>
      </c>
    </row>
    <row r="204" spans="3:4">
      <c r="C204" s="66" t="s">
        <v>407</v>
      </c>
      <c r="D204" s="67" t="s">
        <v>651</v>
      </c>
    </row>
    <row r="205" spans="3:4">
      <c r="C205" s="66" t="s">
        <v>407</v>
      </c>
      <c r="D205" s="67" t="s">
        <v>652</v>
      </c>
    </row>
    <row r="206" spans="3:4">
      <c r="C206" s="66" t="s">
        <v>407</v>
      </c>
      <c r="D206" s="67" t="s">
        <v>653</v>
      </c>
    </row>
    <row r="207" spans="3:4">
      <c r="C207" s="66" t="s">
        <v>407</v>
      </c>
      <c r="D207" s="67" t="s">
        <v>654</v>
      </c>
    </row>
    <row r="208" spans="3:4">
      <c r="C208" s="66" t="s">
        <v>407</v>
      </c>
      <c r="D208" s="67" t="s">
        <v>655</v>
      </c>
    </row>
    <row r="209" spans="3:4">
      <c r="C209" s="66" t="s">
        <v>407</v>
      </c>
      <c r="D209" s="67" t="s">
        <v>656</v>
      </c>
    </row>
    <row r="210" spans="3:4">
      <c r="C210" s="66" t="s">
        <v>407</v>
      </c>
      <c r="D210" s="67" t="s">
        <v>657</v>
      </c>
    </row>
    <row r="211" spans="3:4">
      <c r="C211" s="66" t="s">
        <v>407</v>
      </c>
      <c r="D211" s="67" t="s">
        <v>658</v>
      </c>
    </row>
    <row r="212" spans="3:4">
      <c r="C212" s="66" t="s">
        <v>407</v>
      </c>
      <c r="D212" s="67" t="s">
        <v>659</v>
      </c>
    </row>
    <row r="213" spans="3:4">
      <c r="C213" s="66" t="s">
        <v>407</v>
      </c>
      <c r="D213" s="67" t="s">
        <v>660</v>
      </c>
    </row>
    <row r="214" spans="3:4">
      <c r="C214" s="66" t="s">
        <v>407</v>
      </c>
      <c r="D214" s="67" t="s">
        <v>661</v>
      </c>
    </row>
    <row r="215" spans="3:4">
      <c r="C215" s="66" t="s">
        <v>407</v>
      </c>
      <c r="D215" s="67" t="s">
        <v>662</v>
      </c>
    </row>
    <row r="216" spans="3:4">
      <c r="C216" s="66" t="s">
        <v>407</v>
      </c>
      <c r="D216" s="67" t="s">
        <v>663</v>
      </c>
    </row>
    <row r="217" spans="3:4">
      <c r="C217" s="66" t="s">
        <v>407</v>
      </c>
      <c r="D217" s="67" t="s">
        <v>664</v>
      </c>
    </row>
    <row r="218" spans="3:4">
      <c r="C218" s="66" t="s">
        <v>407</v>
      </c>
      <c r="D218" s="67" t="s">
        <v>665</v>
      </c>
    </row>
    <row r="219" spans="3:4">
      <c r="C219" s="66" t="s">
        <v>407</v>
      </c>
      <c r="D219" s="67" t="s">
        <v>666</v>
      </c>
    </row>
    <row r="220" spans="3:4">
      <c r="C220" s="66" t="s">
        <v>407</v>
      </c>
      <c r="D220" s="67" t="s">
        <v>667</v>
      </c>
    </row>
    <row r="221" spans="3:4">
      <c r="C221" s="66" t="s">
        <v>407</v>
      </c>
      <c r="D221" s="67" t="s">
        <v>668</v>
      </c>
    </row>
    <row r="222" spans="3:4">
      <c r="C222" s="66" t="s">
        <v>407</v>
      </c>
      <c r="D222" s="67" t="s">
        <v>669</v>
      </c>
    </row>
    <row r="223" spans="3:4">
      <c r="C223" s="66" t="s">
        <v>407</v>
      </c>
      <c r="D223" s="67" t="s">
        <v>670</v>
      </c>
    </row>
    <row r="224" spans="3:4">
      <c r="C224" s="66" t="s">
        <v>407</v>
      </c>
      <c r="D224" s="67" t="s">
        <v>671</v>
      </c>
    </row>
    <row r="225" spans="3:4">
      <c r="C225" s="66" t="s">
        <v>407</v>
      </c>
      <c r="D225" s="67" t="s">
        <v>672</v>
      </c>
    </row>
    <row r="226" spans="3:4">
      <c r="C226" s="66" t="s">
        <v>407</v>
      </c>
      <c r="D226" s="67" t="s">
        <v>673</v>
      </c>
    </row>
    <row r="227" spans="3:4">
      <c r="C227" s="66" t="s">
        <v>407</v>
      </c>
      <c r="D227" s="67" t="s">
        <v>674</v>
      </c>
    </row>
    <row r="228" spans="3:4">
      <c r="C228" s="66" t="s">
        <v>409</v>
      </c>
      <c r="D228" s="67" t="s">
        <v>675</v>
      </c>
    </row>
    <row r="229" spans="3:4">
      <c r="C229" s="66" t="s">
        <v>409</v>
      </c>
      <c r="D229" s="67" t="s">
        <v>676</v>
      </c>
    </row>
    <row r="230" spans="3:4">
      <c r="C230" s="66" t="s">
        <v>409</v>
      </c>
      <c r="D230" s="67" t="s">
        <v>677</v>
      </c>
    </row>
    <row r="231" spans="3:4">
      <c r="C231" s="66" t="s">
        <v>409</v>
      </c>
      <c r="D231" s="67" t="s">
        <v>678</v>
      </c>
    </row>
    <row r="232" spans="3:4">
      <c r="C232" s="66" t="s">
        <v>409</v>
      </c>
      <c r="D232" s="67" t="s">
        <v>679</v>
      </c>
    </row>
    <row r="233" spans="3:4">
      <c r="C233" s="66" t="s">
        <v>409</v>
      </c>
      <c r="D233" s="67" t="s">
        <v>680</v>
      </c>
    </row>
    <row r="234" spans="3:4">
      <c r="C234" s="66" t="s">
        <v>409</v>
      </c>
      <c r="D234" s="67" t="s">
        <v>681</v>
      </c>
    </row>
    <row r="235" spans="3:4">
      <c r="C235" s="66" t="s">
        <v>409</v>
      </c>
      <c r="D235" s="67" t="s">
        <v>682</v>
      </c>
    </row>
    <row r="236" spans="3:4">
      <c r="C236" s="66" t="s">
        <v>409</v>
      </c>
      <c r="D236" s="67" t="s">
        <v>683</v>
      </c>
    </row>
    <row r="237" spans="3:4">
      <c r="C237" s="66" t="s">
        <v>409</v>
      </c>
      <c r="D237" s="67" t="s">
        <v>684</v>
      </c>
    </row>
    <row r="238" spans="3:4">
      <c r="C238" s="66" t="s">
        <v>409</v>
      </c>
      <c r="D238" s="67" t="s">
        <v>685</v>
      </c>
    </row>
    <row r="239" spans="3:4">
      <c r="C239" s="66" t="s">
        <v>409</v>
      </c>
      <c r="D239" s="67" t="s">
        <v>686</v>
      </c>
    </row>
    <row r="240" spans="3:4">
      <c r="C240" s="66" t="s">
        <v>409</v>
      </c>
      <c r="D240" s="67" t="s">
        <v>687</v>
      </c>
    </row>
    <row r="241" spans="3:4">
      <c r="C241" s="66" t="s">
        <v>409</v>
      </c>
      <c r="D241" s="67" t="s">
        <v>688</v>
      </c>
    </row>
    <row r="242" spans="3:4">
      <c r="C242" s="66" t="s">
        <v>409</v>
      </c>
      <c r="D242" s="67" t="s">
        <v>689</v>
      </c>
    </row>
    <row r="243" spans="3:4">
      <c r="C243" s="66" t="s">
        <v>409</v>
      </c>
      <c r="D243" s="67" t="s">
        <v>690</v>
      </c>
    </row>
    <row r="244" spans="3:4">
      <c r="C244" s="66" t="s">
        <v>409</v>
      </c>
      <c r="D244" s="67" t="s">
        <v>691</v>
      </c>
    </row>
    <row r="245" spans="3:4">
      <c r="C245" s="66" t="s">
        <v>409</v>
      </c>
      <c r="D245" s="67" t="s">
        <v>692</v>
      </c>
    </row>
    <row r="246" spans="3:4">
      <c r="C246" s="66" t="s">
        <v>409</v>
      </c>
      <c r="D246" s="67" t="s">
        <v>693</v>
      </c>
    </row>
    <row r="247" spans="3:4">
      <c r="C247" s="66" t="s">
        <v>409</v>
      </c>
      <c r="D247" s="67" t="s">
        <v>694</v>
      </c>
    </row>
    <row r="248" spans="3:4">
      <c r="C248" s="66" t="s">
        <v>409</v>
      </c>
      <c r="D248" s="67" t="s">
        <v>695</v>
      </c>
    </row>
    <row r="249" spans="3:4">
      <c r="C249" s="66" t="s">
        <v>409</v>
      </c>
      <c r="D249" s="67" t="s">
        <v>696</v>
      </c>
    </row>
    <row r="250" spans="3:4">
      <c r="C250" s="66" t="s">
        <v>409</v>
      </c>
      <c r="D250" s="67" t="s">
        <v>697</v>
      </c>
    </row>
    <row r="251" spans="3:4">
      <c r="C251" s="66" t="s">
        <v>409</v>
      </c>
      <c r="D251" s="67" t="s">
        <v>698</v>
      </c>
    </row>
    <row r="252" spans="3:4">
      <c r="C252" s="66" t="s">
        <v>409</v>
      </c>
      <c r="D252" s="67" t="s">
        <v>699</v>
      </c>
    </row>
    <row r="253" spans="3:4">
      <c r="C253" s="66" t="s">
        <v>409</v>
      </c>
      <c r="D253" s="67" t="s">
        <v>700</v>
      </c>
    </row>
    <row r="254" spans="3:4">
      <c r="C254" s="66" t="s">
        <v>409</v>
      </c>
      <c r="D254" s="67" t="s">
        <v>701</v>
      </c>
    </row>
    <row r="255" spans="3:4">
      <c r="C255" s="66" t="s">
        <v>409</v>
      </c>
      <c r="D255" s="67" t="s">
        <v>702</v>
      </c>
    </row>
    <row r="256" spans="3:4">
      <c r="C256" s="66" t="s">
        <v>409</v>
      </c>
      <c r="D256" s="67" t="s">
        <v>703</v>
      </c>
    </row>
    <row r="257" spans="3:4">
      <c r="C257" s="66" t="s">
        <v>409</v>
      </c>
      <c r="D257" s="67" t="s">
        <v>704</v>
      </c>
    </row>
    <row r="258" spans="3:4">
      <c r="C258" s="66" t="s">
        <v>409</v>
      </c>
      <c r="D258" s="67" t="s">
        <v>705</v>
      </c>
    </row>
    <row r="259" spans="3:4">
      <c r="C259" s="66" t="s">
        <v>409</v>
      </c>
      <c r="D259" s="67" t="s">
        <v>706</v>
      </c>
    </row>
    <row r="260" spans="3:4">
      <c r="C260" s="66" t="s">
        <v>409</v>
      </c>
      <c r="D260" s="67" t="s">
        <v>707</v>
      </c>
    </row>
    <row r="261" spans="3:4">
      <c r="C261" s="66" t="s">
        <v>411</v>
      </c>
      <c r="D261" s="67" t="s">
        <v>708</v>
      </c>
    </row>
    <row r="262" spans="3:4">
      <c r="C262" s="66" t="s">
        <v>411</v>
      </c>
      <c r="D262" s="67" t="s">
        <v>709</v>
      </c>
    </row>
    <row r="263" spans="3:4">
      <c r="C263" s="66" t="s">
        <v>411</v>
      </c>
      <c r="D263" s="67" t="s">
        <v>710</v>
      </c>
    </row>
    <row r="264" spans="3:4">
      <c r="C264" s="66" t="s">
        <v>411</v>
      </c>
      <c r="D264" s="67" t="s">
        <v>711</v>
      </c>
    </row>
    <row r="265" spans="3:4">
      <c r="C265" s="66" t="s">
        <v>411</v>
      </c>
      <c r="D265" s="67" t="s">
        <v>712</v>
      </c>
    </row>
    <row r="266" spans="3:4">
      <c r="C266" s="66" t="s">
        <v>411</v>
      </c>
      <c r="D266" s="67" t="s">
        <v>713</v>
      </c>
    </row>
    <row r="267" spans="3:4">
      <c r="C267" s="66" t="s">
        <v>411</v>
      </c>
      <c r="D267" s="67" t="s">
        <v>714</v>
      </c>
    </row>
    <row r="268" spans="3:4">
      <c r="C268" s="66" t="s">
        <v>411</v>
      </c>
      <c r="D268" s="67" t="s">
        <v>715</v>
      </c>
    </row>
    <row r="269" spans="3:4">
      <c r="C269" s="66" t="s">
        <v>411</v>
      </c>
      <c r="D269" s="67" t="s">
        <v>716</v>
      </c>
    </row>
    <row r="270" spans="3:4">
      <c r="C270" s="66" t="s">
        <v>411</v>
      </c>
      <c r="D270" s="67" t="s">
        <v>717</v>
      </c>
    </row>
    <row r="271" spans="3:4">
      <c r="C271" s="66" t="s">
        <v>411</v>
      </c>
      <c r="D271" s="67" t="s">
        <v>718</v>
      </c>
    </row>
    <row r="272" spans="3:4">
      <c r="C272" s="66" t="s">
        <v>411</v>
      </c>
      <c r="D272" s="67" t="s">
        <v>719</v>
      </c>
    </row>
    <row r="273" spans="3:4">
      <c r="C273" s="66" t="s">
        <v>411</v>
      </c>
      <c r="D273" s="67" t="s">
        <v>720</v>
      </c>
    </row>
    <row r="274" spans="3:4">
      <c r="C274" s="66" t="s">
        <v>411</v>
      </c>
      <c r="D274" s="67" t="s">
        <v>721</v>
      </c>
    </row>
    <row r="275" spans="3:4">
      <c r="C275" s="66" t="s">
        <v>411</v>
      </c>
      <c r="D275" s="67" t="s">
        <v>722</v>
      </c>
    </row>
    <row r="276" spans="3:4">
      <c r="C276" s="66" t="s">
        <v>411</v>
      </c>
      <c r="D276" s="67" t="s">
        <v>723</v>
      </c>
    </row>
    <row r="277" spans="3:4">
      <c r="C277" s="66" t="s">
        <v>411</v>
      </c>
      <c r="D277" s="67" t="s">
        <v>724</v>
      </c>
    </row>
    <row r="278" spans="3:4">
      <c r="C278" s="66" t="s">
        <v>411</v>
      </c>
      <c r="D278" s="67" t="s">
        <v>725</v>
      </c>
    </row>
    <row r="279" spans="3:4">
      <c r="C279" s="66" t="s">
        <v>411</v>
      </c>
      <c r="D279" s="67" t="s">
        <v>726</v>
      </c>
    </row>
    <row r="280" spans="3:4">
      <c r="C280" s="66" t="s">
        <v>411</v>
      </c>
      <c r="D280" s="67" t="s">
        <v>727</v>
      </c>
    </row>
    <row r="281" spans="3:4">
      <c r="C281" s="66" t="s">
        <v>411</v>
      </c>
      <c r="D281" s="67" t="s">
        <v>728</v>
      </c>
    </row>
    <row r="282" spans="3:4">
      <c r="C282" s="66" t="s">
        <v>411</v>
      </c>
      <c r="D282" s="67" t="s">
        <v>729</v>
      </c>
    </row>
    <row r="283" spans="3:4">
      <c r="C283" s="66" t="s">
        <v>411</v>
      </c>
      <c r="D283" s="67" t="s">
        <v>730</v>
      </c>
    </row>
    <row r="284" spans="3:4">
      <c r="C284" s="66" t="s">
        <v>411</v>
      </c>
      <c r="D284" s="67" t="s">
        <v>731</v>
      </c>
    </row>
    <row r="285" spans="3:4">
      <c r="C285" s="66" t="s">
        <v>411</v>
      </c>
      <c r="D285" s="67" t="s">
        <v>732</v>
      </c>
    </row>
    <row r="286" spans="3:4">
      <c r="C286" s="66" t="s">
        <v>411</v>
      </c>
      <c r="D286" s="67" t="s">
        <v>733</v>
      </c>
    </row>
    <row r="287" spans="3:4">
      <c r="C287" s="66" t="s">
        <v>411</v>
      </c>
      <c r="D287" s="67" t="s">
        <v>734</v>
      </c>
    </row>
    <row r="288" spans="3:4">
      <c r="C288" s="66" t="s">
        <v>411</v>
      </c>
      <c r="D288" s="67" t="s">
        <v>735</v>
      </c>
    </row>
    <row r="289" spans="3:4">
      <c r="C289" s="66" t="s">
        <v>411</v>
      </c>
      <c r="D289" s="67" t="s">
        <v>736</v>
      </c>
    </row>
    <row r="290" spans="3:4">
      <c r="C290" s="66" t="s">
        <v>411</v>
      </c>
      <c r="D290" s="67" t="s">
        <v>737</v>
      </c>
    </row>
    <row r="291" spans="3:4">
      <c r="C291" s="66" t="s">
        <v>411</v>
      </c>
      <c r="D291" s="67" t="s">
        <v>738</v>
      </c>
    </row>
    <row r="292" spans="3:4">
      <c r="C292" s="66" t="s">
        <v>411</v>
      </c>
      <c r="D292" s="67" t="s">
        <v>739</v>
      </c>
    </row>
    <row r="293" spans="3:4">
      <c r="C293" s="66" t="s">
        <v>411</v>
      </c>
      <c r="D293" s="67" t="s">
        <v>740</v>
      </c>
    </row>
    <row r="294" spans="3:4">
      <c r="C294" s="66" t="s">
        <v>411</v>
      </c>
      <c r="D294" s="67" t="s">
        <v>741</v>
      </c>
    </row>
    <row r="295" spans="3:4">
      <c r="C295" s="66" t="s">
        <v>411</v>
      </c>
      <c r="D295" s="67" t="s">
        <v>742</v>
      </c>
    </row>
    <row r="296" spans="3:4">
      <c r="C296" s="66" t="s">
        <v>413</v>
      </c>
      <c r="D296" s="67" t="s">
        <v>743</v>
      </c>
    </row>
    <row r="297" spans="3:4">
      <c r="C297" s="66" t="s">
        <v>413</v>
      </c>
      <c r="D297" s="67" t="s">
        <v>744</v>
      </c>
    </row>
    <row r="298" spans="3:4">
      <c r="C298" s="66" t="s">
        <v>413</v>
      </c>
      <c r="D298" s="67" t="s">
        <v>745</v>
      </c>
    </row>
    <row r="299" spans="3:4">
      <c r="C299" s="66" t="s">
        <v>413</v>
      </c>
      <c r="D299" s="67" t="s">
        <v>746</v>
      </c>
    </row>
    <row r="300" spans="3:4">
      <c r="C300" s="66" t="s">
        <v>413</v>
      </c>
      <c r="D300" s="67" t="s">
        <v>747</v>
      </c>
    </row>
    <row r="301" spans="3:4">
      <c r="C301" s="66" t="s">
        <v>413</v>
      </c>
      <c r="D301" s="67" t="s">
        <v>748</v>
      </c>
    </row>
    <row r="302" spans="3:4">
      <c r="C302" s="66" t="s">
        <v>413</v>
      </c>
      <c r="D302" s="67" t="s">
        <v>749</v>
      </c>
    </row>
    <row r="303" spans="3:4">
      <c r="C303" s="66" t="s">
        <v>413</v>
      </c>
      <c r="D303" s="67" t="s">
        <v>750</v>
      </c>
    </row>
    <row r="304" spans="3:4">
      <c r="C304" s="66" t="s">
        <v>413</v>
      </c>
      <c r="D304" s="67" t="s">
        <v>751</v>
      </c>
    </row>
    <row r="305" spans="3:4">
      <c r="C305" s="66" t="s">
        <v>413</v>
      </c>
      <c r="D305" s="67" t="s">
        <v>752</v>
      </c>
    </row>
    <row r="306" spans="3:4">
      <c r="C306" s="66" t="s">
        <v>413</v>
      </c>
      <c r="D306" s="67" t="s">
        <v>753</v>
      </c>
    </row>
    <row r="307" spans="3:4">
      <c r="C307" s="66" t="s">
        <v>413</v>
      </c>
      <c r="D307" s="67" t="s">
        <v>754</v>
      </c>
    </row>
    <row r="308" spans="3:4">
      <c r="C308" s="66" t="s">
        <v>413</v>
      </c>
      <c r="D308" s="67" t="s">
        <v>755</v>
      </c>
    </row>
    <row r="309" spans="3:4">
      <c r="C309" s="66" t="s">
        <v>413</v>
      </c>
      <c r="D309" s="67" t="s">
        <v>756</v>
      </c>
    </row>
    <row r="310" spans="3:4">
      <c r="C310" s="66" t="s">
        <v>413</v>
      </c>
      <c r="D310" s="67" t="s">
        <v>757</v>
      </c>
    </row>
    <row r="311" spans="3:4">
      <c r="C311" s="66" t="s">
        <v>413</v>
      </c>
      <c r="D311" s="67" t="s">
        <v>758</v>
      </c>
    </row>
    <row r="312" spans="3:4">
      <c r="C312" s="66" t="s">
        <v>413</v>
      </c>
      <c r="D312" s="67" t="s">
        <v>759</v>
      </c>
    </row>
    <row r="313" spans="3:4">
      <c r="C313" s="66" t="s">
        <v>413</v>
      </c>
      <c r="D313" s="67" t="s">
        <v>760</v>
      </c>
    </row>
    <row r="314" spans="3:4">
      <c r="C314" s="66" t="s">
        <v>413</v>
      </c>
      <c r="D314" s="67" t="s">
        <v>761</v>
      </c>
    </row>
    <row r="315" spans="3:4">
      <c r="C315" s="66" t="s">
        <v>413</v>
      </c>
      <c r="D315" s="67" t="s">
        <v>762</v>
      </c>
    </row>
    <row r="316" spans="3:4">
      <c r="C316" s="66" t="s">
        <v>413</v>
      </c>
      <c r="D316" s="67" t="s">
        <v>763</v>
      </c>
    </row>
    <row r="317" spans="3:4">
      <c r="C317" s="66" t="s">
        <v>413</v>
      </c>
      <c r="D317" s="67" t="s">
        <v>764</v>
      </c>
    </row>
    <row r="318" spans="3:4">
      <c r="C318" s="66" t="s">
        <v>413</v>
      </c>
      <c r="D318" s="67" t="s">
        <v>765</v>
      </c>
    </row>
    <row r="319" spans="3:4">
      <c r="C319" s="66" t="s">
        <v>413</v>
      </c>
      <c r="D319" s="67" t="s">
        <v>766</v>
      </c>
    </row>
    <row r="320" spans="3:4">
      <c r="C320" s="66" t="s">
        <v>413</v>
      </c>
      <c r="D320" s="67" t="s">
        <v>767</v>
      </c>
    </row>
    <row r="321" spans="3:4">
      <c r="C321" s="66" t="s">
        <v>415</v>
      </c>
      <c r="D321" s="67" t="s">
        <v>768</v>
      </c>
    </row>
    <row r="322" spans="3:4">
      <c r="C322" s="66" t="s">
        <v>415</v>
      </c>
      <c r="D322" s="67" t="s">
        <v>769</v>
      </c>
    </row>
    <row r="323" spans="3:4">
      <c r="C323" s="66" t="s">
        <v>415</v>
      </c>
      <c r="D323" s="67" t="s">
        <v>770</v>
      </c>
    </row>
    <row r="324" spans="3:4">
      <c r="C324" s="66" t="s">
        <v>415</v>
      </c>
      <c r="D324" s="67" t="s">
        <v>771</v>
      </c>
    </row>
    <row r="325" spans="3:4">
      <c r="C325" s="66" t="s">
        <v>415</v>
      </c>
      <c r="D325" s="67" t="s">
        <v>772</v>
      </c>
    </row>
    <row r="326" spans="3:4">
      <c r="C326" s="66" t="s">
        <v>415</v>
      </c>
      <c r="D326" s="67" t="s">
        <v>773</v>
      </c>
    </row>
    <row r="327" spans="3:4">
      <c r="C327" s="66" t="s">
        <v>415</v>
      </c>
      <c r="D327" s="67" t="s">
        <v>774</v>
      </c>
    </row>
    <row r="328" spans="3:4">
      <c r="C328" s="66" t="s">
        <v>415</v>
      </c>
      <c r="D328" s="67" t="s">
        <v>775</v>
      </c>
    </row>
    <row r="329" spans="3:4">
      <c r="C329" s="66" t="s">
        <v>415</v>
      </c>
      <c r="D329" s="67" t="s">
        <v>776</v>
      </c>
    </row>
    <row r="330" spans="3:4">
      <c r="C330" s="66" t="s">
        <v>415</v>
      </c>
      <c r="D330" s="67" t="s">
        <v>777</v>
      </c>
    </row>
    <row r="331" spans="3:4">
      <c r="C331" s="66" t="s">
        <v>415</v>
      </c>
      <c r="D331" s="67" t="s">
        <v>778</v>
      </c>
    </row>
    <row r="332" spans="3:4">
      <c r="C332" s="66" t="s">
        <v>415</v>
      </c>
      <c r="D332" s="67" t="s">
        <v>779</v>
      </c>
    </row>
    <row r="333" spans="3:4">
      <c r="C333" s="66" t="s">
        <v>415</v>
      </c>
      <c r="D333" s="67" t="s">
        <v>780</v>
      </c>
    </row>
    <row r="334" spans="3:4">
      <c r="C334" s="66" t="s">
        <v>415</v>
      </c>
      <c r="D334" s="67" t="s">
        <v>781</v>
      </c>
    </row>
    <row r="335" spans="3:4">
      <c r="C335" s="66" t="s">
        <v>415</v>
      </c>
      <c r="D335" s="67" t="s">
        <v>782</v>
      </c>
    </row>
    <row r="336" spans="3:4">
      <c r="C336" s="66" t="s">
        <v>415</v>
      </c>
      <c r="D336" s="67" t="s">
        <v>783</v>
      </c>
    </row>
    <row r="337" spans="3:4">
      <c r="C337" s="66" t="s">
        <v>415</v>
      </c>
      <c r="D337" s="67" t="s">
        <v>784</v>
      </c>
    </row>
    <row r="338" spans="3:4">
      <c r="C338" s="66" t="s">
        <v>415</v>
      </c>
      <c r="D338" s="67" t="s">
        <v>785</v>
      </c>
    </row>
    <row r="339" spans="3:4">
      <c r="C339" s="66" t="s">
        <v>415</v>
      </c>
      <c r="D339" s="67" t="s">
        <v>786</v>
      </c>
    </row>
    <row r="340" spans="3:4">
      <c r="C340" s="66" t="s">
        <v>415</v>
      </c>
      <c r="D340" s="67" t="s">
        <v>787</v>
      </c>
    </row>
    <row r="341" spans="3:4">
      <c r="C341" s="66" t="s">
        <v>415</v>
      </c>
      <c r="D341" s="67" t="s">
        <v>788</v>
      </c>
    </row>
    <row r="342" spans="3:4">
      <c r="C342" s="66" t="s">
        <v>415</v>
      </c>
      <c r="D342" s="67" t="s">
        <v>789</v>
      </c>
    </row>
    <row r="343" spans="3:4">
      <c r="C343" s="66" t="s">
        <v>415</v>
      </c>
      <c r="D343" s="67" t="s">
        <v>790</v>
      </c>
    </row>
    <row r="344" spans="3:4">
      <c r="C344" s="66" t="s">
        <v>415</v>
      </c>
      <c r="D344" s="67" t="s">
        <v>791</v>
      </c>
    </row>
    <row r="345" spans="3:4">
      <c r="C345" s="66" t="s">
        <v>415</v>
      </c>
      <c r="D345" s="67" t="s">
        <v>792</v>
      </c>
    </row>
    <row r="346" spans="3:4">
      <c r="C346" s="66" t="s">
        <v>415</v>
      </c>
      <c r="D346" s="67" t="s">
        <v>793</v>
      </c>
    </row>
    <row r="347" spans="3:4">
      <c r="C347" s="66" t="s">
        <v>415</v>
      </c>
      <c r="D347" s="67" t="s">
        <v>794</v>
      </c>
    </row>
    <row r="348" spans="3:4">
      <c r="C348" s="66" t="s">
        <v>415</v>
      </c>
      <c r="D348" s="67" t="s">
        <v>795</v>
      </c>
    </row>
    <row r="349" spans="3:4">
      <c r="C349" s="66" t="s">
        <v>415</v>
      </c>
      <c r="D349" s="67" t="s">
        <v>796</v>
      </c>
    </row>
    <row r="350" spans="3:4">
      <c r="C350" s="66" t="s">
        <v>415</v>
      </c>
      <c r="D350" s="67" t="s">
        <v>797</v>
      </c>
    </row>
    <row r="351" spans="3:4">
      <c r="C351" s="66" t="s">
        <v>415</v>
      </c>
      <c r="D351" s="67" t="s">
        <v>798</v>
      </c>
    </row>
    <row r="352" spans="3:4">
      <c r="C352" s="66" t="s">
        <v>415</v>
      </c>
      <c r="D352" s="67" t="s">
        <v>799</v>
      </c>
    </row>
    <row r="353" spans="3:4">
      <c r="C353" s="66" t="s">
        <v>415</v>
      </c>
      <c r="D353" s="67" t="s">
        <v>800</v>
      </c>
    </row>
    <row r="354" spans="3:4">
      <c r="C354" s="66" t="s">
        <v>415</v>
      </c>
      <c r="D354" s="67" t="s">
        <v>801</v>
      </c>
    </row>
    <row r="355" spans="3:4">
      <c r="C355" s="66" t="s">
        <v>415</v>
      </c>
      <c r="D355" s="67" t="s">
        <v>802</v>
      </c>
    </row>
    <row r="356" spans="3:4">
      <c r="C356" s="66" t="s">
        <v>417</v>
      </c>
      <c r="D356" s="67" t="s">
        <v>803</v>
      </c>
    </row>
    <row r="357" spans="3:4">
      <c r="C357" s="66" t="s">
        <v>417</v>
      </c>
      <c r="D357" s="67" t="s">
        <v>804</v>
      </c>
    </row>
    <row r="358" spans="3:4">
      <c r="C358" s="66" t="s">
        <v>417</v>
      </c>
      <c r="D358" s="67" t="s">
        <v>805</v>
      </c>
    </row>
    <row r="359" spans="3:4">
      <c r="C359" s="66" t="s">
        <v>417</v>
      </c>
      <c r="D359" s="67" t="s">
        <v>806</v>
      </c>
    </row>
    <row r="360" spans="3:4">
      <c r="C360" s="66" t="s">
        <v>417</v>
      </c>
      <c r="D360" s="67" t="s">
        <v>807</v>
      </c>
    </row>
    <row r="361" spans="3:4">
      <c r="C361" s="66" t="s">
        <v>417</v>
      </c>
      <c r="D361" s="67" t="s">
        <v>808</v>
      </c>
    </row>
    <row r="362" spans="3:4">
      <c r="C362" s="66" t="s">
        <v>417</v>
      </c>
      <c r="D362" s="67" t="s">
        <v>809</v>
      </c>
    </row>
    <row r="363" spans="3:4">
      <c r="C363" s="66" t="s">
        <v>417</v>
      </c>
      <c r="D363" s="67" t="s">
        <v>810</v>
      </c>
    </row>
    <row r="364" spans="3:4">
      <c r="C364" s="66" t="s">
        <v>417</v>
      </c>
      <c r="D364" s="67" t="s">
        <v>811</v>
      </c>
    </row>
    <row r="365" spans="3:4">
      <c r="C365" s="66" t="s">
        <v>417</v>
      </c>
      <c r="D365" s="67" t="s">
        <v>812</v>
      </c>
    </row>
    <row r="366" spans="3:4">
      <c r="C366" s="66" t="s">
        <v>417</v>
      </c>
      <c r="D366" s="67" t="s">
        <v>813</v>
      </c>
    </row>
    <row r="367" spans="3:4">
      <c r="C367" s="66" t="s">
        <v>417</v>
      </c>
      <c r="D367" s="67" t="s">
        <v>466</v>
      </c>
    </row>
    <row r="368" spans="3:4">
      <c r="C368" s="66" t="s">
        <v>417</v>
      </c>
      <c r="D368" s="67" t="s">
        <v>814</v>
      </c>
    </row>
    <row r="369" spans="3:4">
      <c r="C369" s="66" t="s">
        <v>417</v>
      </c>
      <c r="D369" s="67" t="s">
        <v>815</v>
      </c>
    </row>
    <row r="370" spans="3:4">
      <c r="C370" s="66" t="s">
        <v>417</v>
      </c>
      <c r="D370" s="67" t="s">
        <v>816</v>
      </c>
    </row>
    <row r="371" spans="3:4">
      <c r="C371" s="66" t="s">
        <v>417</v>
      </c>
      <c r="D371" s="67" t="s">
        <v>817</v>
      </c>
    </row>
    <row r="372" spans="3:4">
      <c r="C372" s="66" t="s">
        <v>417</v>
      </c>
      <c r="D372" s="67" t="s">
        <v>818</v>
      </c>
    </row>
    <row r="373" spans="3:4">
      <c r="C373" s="66" t="s">
        <v>417</v>
      </c>
      <c r="D373" s="67" t="s">
        <v>819</v>
      </c>
    </row>
    <row r="374" spans="3:4">
      <c r="C374" s="66" t="s">
        <v>417</v>
      </c>
      <c r="D374" s="67" t="s">
        <v>820</v>
      </c>
    </row>
    <row r="375" spans="3:4">
      <c r="C375" s="66" t="s">
        <v>417</v>
      </c>
      <c r="D375" s="67" t="s">
        <v>821</v>
      </c>
    </row>
    <row r="376" spans="3:4">
      <c r="C376" s="66" t="s">
        <v>417</v>
      </c>
      <c r="D376" s="67" t="s">
        <v>822</v>
      </c>
    </row>
    <row r="377" spans="3:4">
      <c r="C377" s="66" t="s">
        <v>417</v>
      </c>
      <c r="D377" s="67" t="s">
        <v>823</v>
      </c>
    </row>
    <row r="378" spans="3:4">
      <c r="C378" s="66" t="s">
        <v>417</v>
      </c>
      <c r="D378" s="67" t="s">
        <v>824</v>
      </c>
    </row>
    <row r="379" spans="3:4">
      <c r="C379" s="66" t="s">
        <v>417</v>
      </c>
      <c r="D379" s="67" t="s">
        <v>825</v>
      </c>
    </row>
    <row r="380" spans="3:4">
      <c r="C380" s="66" t="s">
        <v>417</v>
      </c>
      <c r="D380" s="67" t="s">
        <v>826</v>
      </c>
    </row>
    <row r="381" spans="3:4">
      <c r="C381" s="66" t="s">
        <v>417</v>
      </c>
      <c r="D381" s="67" t="s">
        <v>827</v>
      </c>
    </row>
    <row r="382" spans="3:4">
      <c r="C382" s="66" t="s">
        <v>417</v>
      </c>
      <c r="D382" s="67" t="s">
        <v>828</v>
      </c>
    </row>
    <row r="383" spans="3:4">
      <c r="C383" s="66" t="s">
        <v>417</v>
      </c>
      <c r="D383" s="67" t="s">
        <v>829</v>
      </c>
    </row>
    <row r="384" spans="3:4">
      <c r="C384" s="66" t="s">
        <v>417</v>
      </c>
      <c r="D384" s="67" t="s">
        <v>830</v>
      </c>
    </row>
    <row r="385" spans="3:4">
      <c r="C385" s="66" t="s">
        <v>417</v>
      </c>
      <c r="D385" s="67" t="s">
        <v>831</v>
      </c>
    </row>
    <row r="386" spans="3:4">
      <c r="C386" s="66" t="s">
        <v>417</v>
      </c>
      <c r="D386" s="67" t="s">
        <v>832</v>
      </c>
    </row>
    <row r="387" spans="3:4">
      <c r="C387" s="66" t="s">
        <v>417</v>
      </c>
      <c r="D387" s="67" t="s">
        <v>788</v>
      </c>
    </row>
    <row r="388" spans="3:4">
      <c r="C388" s="66" t="s">
        <v>417</v>
      </c>
      <c r="D388" s="67" t="s">
        <v>833</v>
      </c>
    </row>
    <row r="389" spans="3:4">
      <c r="C389" s="66" t="s">
        <v>417</v>
      </c>
      <c r="D389" s="67" t="s">
        <v>834</v>
      </c>
    </row>
    <row r="390" spans="3:4">
      <c r="C390" s="66" t="s">
        <v>417</v>
      </c>
      <c r="D390" s="67" t="s">
        <v>835</v>
      </c>
    </row>
    <row r="391" spans="3:4">
      <c r="C391" s="66" t="s">
        <v>417</v>
      </c>
      <c r="D391" s="67" t="s">
        <v>836</v>
      </c>
    </row>
    <row r="392" spans="3:4">
      <c r="C392" s="66" t="s">
        <v>417</v>
      </c>
      <c r="D392" s="67" t="s">
        <v>837</v>
      </c>
    </row>
    <row r="393" spans="3:4">
      <c r="C393" s="66" t="s">
        <v>417</v>
      </c>
      <c r="D393" s="67" t="s">
        <v>838</v>
      </c>
    </row>
    <row r="394" spans="3:4">
      <c r="C394" s="66" t="s">
        <v>417</v>
      </c>
      <c r="D394" s="67" t="s">
        <v>839</v>
      </c>
    </row>
    <row r="395" spans="3:4">
      <c r="C395" s="66" t="s">
        <v>417</v>
      </c>
      <c r="D395" s="67" t="s">
        <v>840</v>
      </c>
    </row>
    <row r="396" spans="3:4">
      <c r="C396" s="66" t="s">
        <v>417</v>
      </c>
      <c r="D396" s="67" t="s">
        <v>841</v>
      </c>
    </row>
    <row r="397" spans="3:4">
      <c r="C397" s="66" t="s">
        <v>417</v>
      </c>
      <c r="D397" s="67" t="s">
        <v>842</v>
      </c>
    </row>
    <row r="398" spans="3:4">
      <c r="C398" s="66" t="s">
        <v>417</v>
      </c>
      <c r="D398" s="67" t="s">
        <v>843</v>
      </c>
    </row>
    <row r="399" spans="3:4">
      <c r="C399" s="66" t="s">
        <v>417</v>
      </c>
      <c r="D399" s="67" t="s">
        <v>844</v>
      </c>
    </row>
    <row r="400" spans="3:4">
      <c r="C400" s="66" t="s">
        <v>417</v>
      </c>
      <c r="D400" s="67" t="s">
        <v>845</v>
      </c>
    </row>
    <row r="401" spans="3:4">
      <c r="C401" s="66" t="s">
        <v>417</v>
      </c>
      <c r="D401" s="67" t="s">
        <v>846</v>
      </c>
    </row>
    <row r="402" spans="3:4">
      <c r="C402" s="66" t="s">
        <v>417</v>
      </c>
      <c r="D402" s="67" t="s">
        <v>847</v>
      </c>
    </row>
    <row r="403" spans="3:4">
      <c r="C403" s="66" t="s">
        <v>417</v>
      </c>
      <c r="D403" s="67" t="s">
        <v>848</v>
      </c>
    </row>
    <row r="404" spans="3:4">
      <c r="C404" s="66" t="s">
        <v>417</v>
      </c>
      <c r="D404" s="67" t="s">
        <v>849</v>
      </c>
    </row>
    <row r="405" spans="3:4">
      <c r="C405" s="66" t="s">
        <v>417</v>
      </c>
      <c r="D405" s="67" t="s">
        <v>850</v>
      </c>
    </row>
    <row r="406" spans="3:4">
      <c r="C406" s="66" t="s">
        <v>417</v>
      </c>
      <c r="D406" s="67" t="s">
        <v>851</v>
      </c>
    </row>
    <row r="407" spans="3:4">
      <c r="C407" s="66" t="s">
        <v>417</v>
      </c>
      <c r="D407" s="67" t="s">
        <v>852</v>
      </c>
    </row>
    <row r="408" spans="3:4">
      <c r="C408" s="66" t="s">
        <v>417</v>
      </c>
      <c r="D408" s="67" t="s">
        <v>853</v>
      </c>
    </row>
    <row r="409" spans="3:4">
      <c r="C409" s="66" t="s">
        <v>417</v>
      </c>
      <c r="D409" s="67" t="s">
        <v>854</v>
      </c>
    </row>
    <row r="410" spans="3:4">
      <c r="C410" s="66" t="s">
        <v>417</v>
      </c>
      <c r="D410" s="67" t="s">
        <v>855</v>
      </c>
    </row>
    <row r="411" spans="3:4">
      <c r="C411" s="66" t="s">
        <v>417</v>
      </c>
      <c r="D411" s="67" t="s">
        <v>856</v>
      </c>
    </row>
    <row r="412" spans="3:4">
      <c r="C412" s="66" t="s">
        <v>417</v>
      </c>
      <c r="D412" s="67" t="s">
        <v>857</v>
      </c>
    </row>
    <row r="413" spans="3:4">
      <c r="C413" s="66" t="s">
        <v>417</v>
      </c>
      <c r="D413" s="67" t="s">
        <v>858</v>
      </c>
    </row>
    <row r="414" spans="3:4">
      <c r="C414" s="66" t="s">
        <v>417</v>
      </c>
      <c r="D414" s="67" t="s">
        <v>859</v>
      </c>
    </row>
    <row r="415" spans="3:4">
      <c r="C415" s="66" t="s">
        <v>419</v>
      </c>
      <c r="D415" s="67" t="s">
        <v>860</v>
      </c>
    </row>
    <row r="416" spans="3:4">
      <c r="C416" s="66" t="s">
        <v>419</v>
      </c>
      <c r="D416" s="67" t="s">
        <v>861</v>
      </c>
    </row>
    <row r="417" spans="3:4">
      <c r="C417" s="66" t="s">
        <v>419</v>
      </c>
      <c r="D417" s="67" t="s">
        <v>862</v>
      </c>
    </row>
    <row r="418" spans="3:4">
      <c r="C418" s="66" t="s">
        <v>419</v>
      </c>
      <c r="D418" s="67" t="s">
        <v>863</v>
      </c>
    </row>
    <row r="419" spans="3:4">
      <c r="C419" s="66" t="s">
        <v>419</v>
      </c>
      <c r="D419" s="67" t="s">
        <v>864</v>
      </c>
    </row>
    <row r="420" spans="3:4">
      <c r="C420" s="66" t="s">
        <v>419</v>
      </c>
      <c r="D420" s="67" t="s">
        <v>865</v>
      </c>
    </row>
    <row r="421" spans="3:4">
      <c r="C421" s="66" t="s">
        <v>419</v>
      </c>
      <c r="D421" s="67" t="s">
        <v>866</v>
      </c>
    </row>
    <row r="422" spans="3:4">
      <c r="C422" s="66" t="s">
        <v>419</v>
      </c>
      <c r="D422" s="67" t="s">
        <v>867</v>
      </c>
    </row>
    <row r="423" spans="3:4">
      <c r="C423" s="66" t="s">
        <v>419</v>
      </c>
      <c r="D423" s="67" t="s">
        <v>868</v>
      </c>
    </row>
    <row r="424" spans="3:4">
      <c r="C424" s="66" t="s">
        <v>419</v>
      </c>
      <c r="D424" s="67" t="s">
        <v>869</v>
      </c>
    </row>
    <row r="425" spans="3:4">
      <c r="C425" s="66" t="s">
        <v>419</v>
      </c>
      <c r="D425" s="67" t="s">
        <v>870</v>
      </c>
    </row>
    <row r="426" spans="3:4">
      <c r="C426" s="66" t="s">
        <v>419</v>
      </c>
      <c r="D426" s="67" t="s">
        <v>871</v>
      </c>
    </row>
    <row r="427" spans="3:4">
      <c r="C427" s="66" t="s">
        <v>419</v>
      </c>
      <c r="D427" s="67" t="s">
        <v>872</v>
      </c>
    </row>
    <row r="428" spans="3:4">
      <c r="C428" s="66" t="s">
        <v>419</v>
      </c>
      <c r="D428" s="67" t="s">
        <v>873</v>
      </c>
    </row>
    <row r="429" spans="3:4">
      <c r="C429" s="66" t="s">
        <v>419</v>
      </c>
      <c r="D429" s="67" t="s">
        <v>874</v>
      </c>
    </row>
    <row r="430" spans="3:4">
      <c r="C430" s="66" t="s">
        <v>419</v>
      </c>
      <c r="D430" s="67" t="s">
        <v>875</v>
      </c>
    </row>
    <row r="431" spans="3:4">
      <c r="C431" s="66" t="s">
        <v>419</v>
      </c>
      <c r="D431" s="67" t="s">
        <v>876</v>
      </c>
    </row>
    <row r="432" spans="3:4">
      <c r="C432" s="66" t="s">
        <v>419</v>
      </c>
      <c r="D432" s="67" t="s">
        <v>877</v>
      </c>
    </row>
    <row r="433" spans="3:4">
      <c r="C433" s="66" t="s">
        <v>419</v>
      </c>
      <c r="D433" s="67" t="s">
        <v>878</v>
      </c>
    </row>
    <row r="434" spans="3:4">
      <c r="C434" s="66" t="s">
        <v>419</v>
      </c>
      <c r="D434" s="67" t="s">
        <v>879</v>
      </c>
    </row>
    <row r="435" spans="3:4">
      <c r="C435" s="66" t="s">
        <v>419</v>
      </c>
      <c r="D435" s="67" t="s">
        <v>880</v>
      </c>
    </row>
    <row r="436" spans="3:4">
      <c r="C436" s="66" t="s">
        <v>419</v>
      </c>
      <c r="D436" s="67" t="s">
        <v>881</v>
      </c>
    </row>
    <row r="437" spans="3:4">
      <c r="C437" s="66" t="s">
        <v>419</v>
      </c>
      <c r="D437" s="67" t="s">
        <v>882</v>
      </c>
    </row>
    <row r="438" spans="3:4">
      <c r="C438" s="66" t="s">
        <v>419</v>
      </c>
      <c r="D438" s="67" t="s">
        <v>883</v>
      </c>
    </row>
    <row r="439" spans="3:4">
      <c r="C439" s="66" t="s">
        <v>419</v>
      </c>
      <c r="D439" s="67" t="s">
        <v>884</v>
      </c>
    </row>
    <row r="440" spans="3:4">
      <c r="C440" s="66" t="s">
        <v>419</v>
      </c>
      <c r="D440" s="67" t="s">
        <v>885</v>
      </c>
    </row>
    <row r="441" spans="3:4">
      <c r="C441" s="66" t="s">
        <v>419</v>
      </c>
      <c r="D441" s="67" t="s">
        <v>886</v>
      </c>
    </row>
    <row r="442" spans="3:4">
      <c r="C442" s="66" t="s">
        <v>419</v>
      </c>
      <c r="D442" s="67" t="s">
        <v>887</v>
      </c>
    </row>
    <row r="443" spans="3:4">
      <c r="C443" s="66" t="s">
        <v>419</v>
      </c>
      <c r="D443" s="67" t="s">
        <v>888</v>
      </c>
    </row>
    <row r="444" spans="3:4">
      <c r="C444" s="66" t="s">
        <v>419</v>
      </c>
      <c r="D444" s="67" t="s">
        <v>889</v>
      </c>
    </row>
    <row r="445" spans="3:4">
      <c r="C445" s="66" t="s">
        <v>419</v>
      </c>
      <c r="D445" s="67" t="s">
        <v>890</v>
      </c>
    </row>
    <row r="446" spans="3:4">
      <c r="C446" s="66" t="s">
        <v>419</v>
      </c>
      <c r="D446" s="67" t="s">
        <v>891</v>
      </c>
    </row>
    <row r="447" spans="3:4">
      <c r="C447" s="66" t="s">
        <v>419</v>
      </c>
      <c r="D447" s="67" t="s">
        <v>892</v>
      </c>
    </row>
    <row r="448" spans="3:4">
      <c r="C448" s="66" t="s">
        <v>419</v>
      </c>
      <c r="D448" s="67" t="s">
        <v>893</v>
      </c>
    </row>
    <row r="449" spans="3:4">
      <c r="C449" s="66" t="s">
        <v>419</v>
      </c>
      <c r="D449" s="67" t="s">
        <v>894</v>
      </c>
    </row>
    <row r="450" spans="3:4">
      <c r="C450" s="66" t="s">
        <v>419</v>
      </c>
      <c r="D450" s="67" t="s">
        <v>895</v>
      </c>
    </row>
    <row r="451" spans="3:4">
      <c r="C451" s="66" t="s">
        <v>419</v>
      </c>
      <c r="D451" s="67" t="s">
        <v>896</v>
      </c>
    </row>
    <row r="452" spans="3:4">
      <c r="C452" s="66" t="s">
        <v>419</v>
      </c>
      <c r="D452" s="67" t="s">
        <v>897</v>
      </c>
    </row>
    <row r="453" spans="3:4">
      <c r="C453" s="66" t="s">
        <v>419</v>
      </c>
      <c r="D453" s="67" t="s">
        <v>898</v>
      </c>
    </row>
    <row r="454" spans="3:4">
      <c r="C454" s="66" t="s">
        <v>419</v>
      </c>
      <c r="D454" s="67" t="s">
        <v>899</v>
      </c>
    </row>
    <row r="455" spans="3:4">
      <c r="C455" s="66" t="s">
        <v>419</v>
      </c>
      <c r="D455" s="67" t="s">
        <v>900</v>
      </c>
    </row>
    <row r="456" spans="3:4">
      <c r="C456" s="66" t="s">
        <v>419</v>
      </c>
      <c r="D456" s="67" t="s">
        <v>901</v>
      </c>
    </row>
    <row r="457" spans="3:4">
      <c r="C457" s="66" t="s">
        <v>419</v>
      </c>
      <c r="D457" s="67" t="s">
        <v>902</v>
      </c>
    </row>
    <row r="458" spans="3:4">
      <c r="C458" s="66" t="s">
        <v>419</v>
      </c>
      <c r="D458" s="67" t="s">
        <v>903</v>
      </c>
    </row>
    <row r="459" spans="3:4">
      <c r="C459" s="66" t="s">
        <v>421</v>
      </c>
      <c r="D459" s="67" t="s">
        <v>904</v>
      </c>
    </row>
    <row r="460" spans="3:4">
      <c r="C460" s="66" t="s">
        <v>421</v>
      </c>
      <c r="D460" s="67" t="s">
        <v>905</v>
      </c>
    </row>
    <row r="461" spans="3:4">
      <c r="C461" s="66" t="s">
        <v>421</v>
      </c>
      <c r="D461" s="67" t="s">
        <v>906</v>
      </c>
    </row>
    <row r="462" spans="3:4">
      <c r="C462" s="66" t="s">
        <v>421</v>
      </c>
      <c r="D462" s="67" t="s">
        <v>907</v>
      </c>
    </row>
    <row r="463" spans="3:4">
      <c r="C463" s="66" t="s">
        <v>421</v>
      </c>
      <c r="D463" s="67" t="s">
        <v>908</v>
      </c>
    </row>
    <row r="464" spans="3:4">
      <c r="C464" s="66" t="s">
        <v>421</v>
      </c>
      <c r="D464" s="67" t="s">
        <v>909</v>
      </c>
    </row>
    <row r="465" spans="3:4">
      <c r="C465" s="66" t="s">
        <v>421</v>
      </c>
      <c r="D465" s="67" t="s">
        <v>910</v>
      </c>
    </row>
    <row r="466" spans="3:4">
      <c r="C466" s="66" t="s">
        <v>421</v>
      </c>
      <c r="D466" s="67" t="s">
        <v>911</v>
      </c>
    </row>
    <row r="467" spans="3:4">
      <c r="C467" s="66" t="s">
        <v>421</v>
      </c>
      <c r="D467" s="67" t="s">
        <v>912</v>
      </c>
    </row>
    <row r="468" spans="3:4">
      <c r="C468" s="66" t="s">
        <v>421</v>
      </c>
      <c r="D468" s="67" t="s">
        <v>913</v>
      </c>
    </row>
    <row r="469" spans="3:4">
      <c r="C469" s="66" t="s">
        <v>421</v>
      </c>
      <c r="D469" s="67" t="s">
        <v>914</v>
      </c>
    </row>
    <row r="470" spans="3:4">
      <c r="C470" s="66" t="s">
        <v>421</v>
      </c>
      <c r="D470" s="67" t="s">
        <v>915</v>
      </c>
    </row>
    <row r="471" spans="3:4">
      <c r="C471" s="66" t="s">
        <v>421</v>
      </c>
      <c r="D471" s="67" t="s">
        <v>916</v>
      </c>
    </row>
    <row r="472" spans="3:4">
      <c r="C472" s="66" t="s">
        <v>421</v>
      </c>
      <c r="D472" s="67" t="s">
        <v>917</v>
      </c>
    </row>
    <row r="473" spans="3:4">
      <c r="C473" s="66" t="s">
        <v>421</v>
      </c>
      <c r="D473" s="67" t="s">
        <v>918</v>
      </c>
    </row>
    <row r="474" spans="3:4">
      <c r="C474" s="66" t="s">
        <v>421</v>
      </c>
      <c r="D474" s="67" t="s">
        <v>919</v>
      </c>
    </row>
    <row r="475" spans="3:4">
      <c r="C475" s="66" t="s">
        <v>421</v>
      </c>
      <c r="D475" s="67" t="s">
        <v>920</v>
      </c>
    </row>
    <row r="476" spans="3:4">
      <c r="C476" s="66" t="s">
        <v>421</v>
      </c>
      <c r="D476" s="67" t="s">
        <v>921</v>
      </c>
    </row>
    <row r="477" spans="3:4">
      <c r="C477" s="66" t="s">
        <v>421</v>
      </c>
      <c r="D477" s="67" t="s">
        <v>922</v>
      </c>
    </row>
    <row r="478" spans="3:4">
      <c r="C478" s="66" t="s">
        <v>421</v>
      </c>
      <c r="D478" s="67" t="s">
        <v>923</v>
      </c>
    </row>
    <row r="479" spans="3:4">
      <c r="C479" s="66" t="s">
        <v>421</v>
      </c>
      <c r="D479" s="67" t="s">
        <v>924</v>
      </c>
    </row>
    <row r="480" spans="3:4">
      <c r="C480" s="66" t="s">
        <v>421</v>
      </c>
      <c r="D480" s="67" t="s">
        <v>925</v>
      </c>
    </row>
    <row r="481" spans="3:4">
      <c r="C481" s="66" t="s">
        <v>421</v>
      </c>
      <c r="D481" s="67" t="s">
        <v>926</v>
      </c>
    </row>
    <row r="482" spans="3:4">
      <c r="C482" s="66" t="s">
        <v>421</v>
      </c>
      <c r="D482" s="67" t="s">
        <v>927</v>
      </c>
    </row>
    <row r="483" spans="3:4">
      <c r="C483" s="66" t="s">
        <v>421</v>
      </c>
      <c r="D483" s="67" t="s">
        <v>928</v>
      </c>
    </row>
    <row r="484" spans="3:4">
      <c r="C484" s="66" t="s">
        <v>423</v>
      </c>
      <c r="D484" s="67" t="s">
        <v>929</v>
      </c>
    </row>
    <row r="485" spans="3:4">
      <c r="C485" s="66" t="s">
        <v>423</v>
      </c>
      <c r="D485" s="67" t="s">
        <v>930</v>
      </c>
    </row>
    <row r="486" spans="3:4">
      <c r="C486" s="66" t="s">
        <v>423</v>
      </c>
      <c r="D486" s="67" t="s">
        <v>931</v>
      </c>
    </row>
    <row r="487" spans="3:4">
      <c r="C487" s="66" t="s">
        <v>423</v>
      </c>
      <c r="D487" s="67" t="s">
        <v>932</v>
      </c>
    </row>
    <row r="488" spans="3:4">
      <c r="C488" s="66" t="s">
        <v>423</v>
      </c>
      <c r="D488" s="67" t="s">
        <v>933</v>
      </c>
    </row>
    <row r="489" spans="3:4">
      <c r="C489" s="66" t="s">
        <v>423</v>
      </c>
      <c r="D489" s="67" t="s">
        <v>934</v>
      </c>
    </row>
    <row r="490" spans="3:4">
      <c r="C490" s="66" t="s">
        <v>423</v>
      </c>
      <c r="D490" s="67" t="s">
        <v>935</v>
      </c>
    </row>
    <row r="491" spans="3:4">
      <c r="C491" s="66" t="s">
        <v>423</v>
      </c>
      <c r="D491" s="67" t="s">
        <v>936</v>
      </c>
    </row>
    <row r="492" spans="3:4">
      <c r="C492" s="66" t="s">
        <v>423</v>
      </c>
      <c r="D492" s="67" t="s">
        <v>937</v>
      </c>
    </row>
    <row r="493" spans="3:4">
      <c r="C493" s="66" t="s">
        <v>423</v>
      </c>
      <c r="D493" s="67" t="s">
        <v>938</v>
      </c>
    </row>
    <row r="494" spans="3:4">
      <c r="C494" s="66" t="s">
        <v>423</v>
      </c>
      <c r="D494" s="67" t="s">
        <v>939</v>
      </c>
    </row>
    <row r="495" spans="3:4">
      <c r="C495" s="66" t="s">
        <v>423</v>
      </c>
      <c r="D495" s="67" t="s">
        <v>940</v>
      </c>
    </row>
    <row r="496" spans="3:4">
      <c r="C496" s="66" t="s">
        <v>423</v>
      </c>
      <c r="D496" s="67" t="s">
        <v>941</v>
      </c>
    </row>
    <row r="497" spans="3:4">
      <c r="C497" s="66" t="s">
        <v>423</v>
      </c>
      <c r="D497" s="67" t="s">
        <v>942</v>
      </c>
    </row>
    <row r="498" spans="3:4">
      <c r="C498" s="66" t="s">
        <v>423</v>
      </c>
      <c r="D498" s="67" t="s">
        <v>943</v>
      </c>
    </row>
    <row r="499" spans="3:4">
      <c r="C499" s="66" t="s">
        <v>423</v>
      </c>
      <c r="D499" s="67" t="s">
        <v>944</v>
      </c>
    </row>
    <row r="500" spans="3:4">
      <c r="C500" s="66" t="s">
        <v>423</v>
      </c>
      <c r="D500" s="67" t="s">
        <v>945</v>
      </c>
    </row>
    <row r="501" spans="3:4">
      <c r="C501" s="66" t="s">
        <v>423</v>
      </c>
      <c r="D501" s="67" t="s">
        <v>946</v>
      </c>
    </row>
    <row r="502" spans="3:4">
      <c r="C502" s="66" t="s">
        <v>423</v>
      </c>
      <c r="D502" s="67" t="s">
        <v>947</v>
      </c>
    </row>
    <row r="503" spans="3:4">
      <c r="C503" s="66" t="s">
        <v>423</v>
      </c>
      <c r="D503" s="67" t="s">
        <v>948</v>
      </c>
    </row>
    <row r="504" spans="3:4">
      <c r="C504" s="66" t="s">
        <v>423</v>
      </c>
      <c r="D504" s="67" t="s">
        <v>949</v>
      </c>
    </row>
    <row r="505" spans="3:4">
      <c r="C505" s="66" t="s">
        <v>423</v>
      </c>
      <c r="D505" s="67" t="s">
        <v>950</v>
      </c>
    </row>
    <row r="506" spans="3:4">
      <c r="C506" s="66" t="s">
        <v>423</v>
      </c>
      <c r="D506" s="67" t="s">
        <v>951</v>
      </c>
    </row>
    <row r="507" spans="3:4">
      <c r="C507" s="66" t="s">
        <v>423</v>
      </c>
      <c r="D507" s="67" t="s">
        <v>952</v>
      </c>
    </row>
    <row r="508" spans="3:4">
      <c r="C508" s="66" t="s">
        <v>423</v>
      </c>
      <c r="D508" s="67" t="s">
        <v>953</v>
      </c>
    </row>
    <row r="509" spans="3:4">
      <c r="C509" s="66" t="s">
        <v>423</v>
      </c>
      <c r="D509" s="67" t="s">
        <v>954</v>
      </c>
    </row>
    <row r="510" spans="3:4">
      <c r="C510" s="66" t="s">
        <v>423</v>
      </c>
      <c r="D510" s="67" t="s">
        <v>955</v>
      </c>
    </row>
    <row r="511" spans="3:4">
      <c r="C511" s="66" t="s">
        <v>423</v>
      </c>
      <c r="D511" s="67" t="s">
        <v>833</v>
      </c>
    </row>
    <row r="512" spans="3:4">
      <c r="C512" s="66" t="s">
        <v>423</v>
      </c>
      <c r="D512" s="67" t="s">
        <v>956</v>
      </c>
    </row>
    <row r="513" spans="3:4">
      <c r="C513" s="66" t="s">
        <v>423</v>
      </c>
      <c r="D513" s="67" t="s">
        <v>957</v>
      </c>
    </row>
    <row r="514" spans="3:4">
      <c r="C514" s="66" t="s">
        <v>423</v>
      </c>
      <c r="D514" s="67" t="s">
        <v>958</v>
      </c>
    </row>
    <row r="515" spans="3:4">
      <c r="C515" s="66" t="s">
        <v>423</v>
      </c>
      <c r="D515" s="67" t="s">
        <v>959</v>
      </c>
    </row>
    <row r="516" spans="3:4">
      <c r="C516" s="66" t="s">
        <v>423</v>
      </c>
      <c r="D516" s="67" t="s">
        <v>960</v>
      </c>
    </row>
    <row r="517" spans="3:4">
      <c r="C517" s="66" t="s">
        <v>423</v>
      </c>
      <c r="D517" s="67" t="s">
        <v>961</v>
      </c>
    </row>
    <row r="518" spans="3:4">
      <c r="C518" s="66" t="s">
        <v>423</v>
      </c>
      <c r="D518" s="67" t="s">
        <v>962</v>
      </c>
    </row>
    <row r="519" spans="3:4">
      <c r="C519" s="66" t="s">
        <v>425</v>
      </c>
      <c r="D519" s="67" t="s">
        <v>963</v>
      </c>
    </row>
    <row r="520" spans="3:4">
      <c r="C520" s="66" t="s">
        <v>425</v>
      </c>
      <c r="D520" s="67" t="s">
        <v>964</v>
      </c>
    </row>
    <row r="521" spans="3:4">
      <c r="C521" s="66" t="s">
        <v>425</v>
      </c>
      <c r="D521" s="67" t="s">
        <v>965</v>
      </c>
    </row>
    <row r="522" spans="3:4">
      <c r="C522" s="66" t="s">
        <v>425</v>
      </c>
      <c r="D522" s="67" t="s">
        <v>966</v>
      </c>
    </row>
    <row r="523" spans="3:4">
      <c r="C523" s="66" t="s">
        <v>425</v>
      </c>
      <c r="D523" s="67" t="s">
        <v>967</v>
      </c>
    </row>
    <row r="524" spans="3:4">
      <c r="C524" s="66" t="s">
        <v>425</v>
      </c>
      <c r="D524" s="67" t="s">
        <v>968</v>
      </c>
    </row>
    <row r="525" spans="3:4">
      <c r="C525" s="66" t="s">
        <v>425</v>
      </c>
      <c r="D525" s="67" t="s">
        <v>969</v>
      </c>
    </row>
    <row r="526" spans="3:4">
      <c r="C526" s="66" t="s">
        <v>425</v>
      </c>
      <c r="D526" s="67" t="s">
        <v>970</v>
      </c>
    </row>
    <row r="527" spans="3:4">
      <c r="C527" s="66" t="s">
        <v>425</v>
      </c>
      <c r="D527" s="67" t="s">
        <v>971</v>
      </c>
    </row>
    <row r="528" spans="3:4">
      <c r="C528" s="66" t="s">
        <v>425</v>
      </c>
      <c r="D528" s="67" t="s">
        <v>972</v>
      </c>
    </row>
    <row r="529" spans="3:4">
      <c r="C529" s="66" t="s">
        <v>425</v>
      </c>
      <c r="D529" s="67" t="s">
        <v>973</v>
      </c>
    </row>
    <row r="530" spans="3:4">
      <c r="C530" s="66" t="s">
        <v>425</v>
      </c>
      <c r="D530" s="67" t="s">
        <v>974</v>
      </c>
    </row>
    <row r="531" spans="3:4">
      <c r="C531" s="66" t="s">
        <v>425</v>
      </c>
      <c r="D531" s="67" t="s">
        <v>975</v>
      </c>
    </row>
    <row r="532" spans="3:4">
      <c r="C532" s="66" t="s">
        <v>425</v>
      </c>
      <c r="D532" s="67" t="s">
        <v>976</v>
      </c>
    </row>
    <row r="533" spans="3:4">
      <c r="C533" s="66" t="s">
        <v>425</v>
      </c>
      <c r="D533" s="67" t="s">
        <v>977</v>
      </c>
    </row>
    <row r="534" spans="3:4">
      <c r="C534" s="66" t="s">
        <v>425</v>
      </c>
      <c r="D534" s="67" t="s">
        <v>978</v>
      </c>
    </row>
    <row r="535" spans="3:4">
      <c r="C535" s="66" t="s">
        <v>425</v>
      </c>
      <c r="D535" s="67" t="s">
        <v>979</v>
      </c>
    </row>
    <row r="536" spans="3:4">
      <c r="C536" s="66" t="s">
        <v>425</v>
      </c>
      <c r="D536" s="67" t="s">
        <v>980</v>
      </c>
    </row>
    <row r="537" spans="3:4">
      <c r="C537" s="66" t="s">
        <v>425</v>
      </c>
      <c r="D537" s="67" t="s">
        <v>981</v>
      </c>
    </row>
    <row r="538" spans="3:4">
      <c r="C538" s="66" t="s">
        <v>425</v>
      </c>
      <c r="D538" s="67" t="s">
        <v>982</v>
      </c>
    </row>
    <row r="539" spans="3:4">
      <c r="C539" s="66" t="s">
        <v>425</v>
      </c>
      <c r="D539" s="67" t="s">
        <v>983</v>
      </c>
    </row>
    <row r="540" spans="3:4">
      <c r="C540" s="66" t="s">
        <v>425</v>
      </c>
      <c r="D540" s="67" t="s">
        <v>984</v>
      </c>
    </row>
    <row r="541" spans="3:4">
      <c r="C541" s="66" t="s">
        <v>425</v>
      </c>
      <c r="D541" s="67" t="s">
        <v>985</v>
      </c>
    </row>
    <row r="542" spans="3:4">
      <c r="C542" s="66" t="s">
        <v>425</v>
      </c>
      <c r="D542" s="67" t="s">
        <v>986</v>
      </c>
    </row>
    <row r="543" spans="3:4">
      <c r="C543" s="66" t="s">
        <v>425</v>
      </c>
      <c r="D543" s="67" t="s">
        <v>987</v>
      </c>
    </row>
    <row r="544" spans="3:4">
      <c r="C544" s="66" t="s">
        <v>425</v>
      </c>
      <c r="D544" s="67" t="s">
        <v>988</v>
      </c>
    </row>
    <row r="545" spans="3:4">
      <c r="C545" s="66" t="s">
        <v>425</v>
      </c>
      <c r="D545" s="67" t="s">
        <v>989</v>
      </c>
    </row>
    <row r="546" spans="3:4">
      <c r="C546" s="66" t="s">
        <v>425</v>
      </c>
      <c r="D546" s="67" t="s">
        <v>990</v>
      </c>
    </row>
    <row r="547" spans="3:4">
      <c r="C547" s="66" t="s">
        <v>425</v>
      </c>
      <c r="D547" s="67" t="s">
        <v>991</v>
      </c>
    </row>
    <row r="548" spans="3:4">
      <c r="C548" s="66" t="s">
        <v>425</v>
      </c>
      <c r="D548" s="67" t="s">
        <v>992</v>
      </c>
    </row>
    <row r="549" spans="3:4">
      <c r="C549" s="66" t="s">
        <v>425</v>
      </c>
      <c r="D549" s="67" t="s">
        <v>993</v>
      </c>
    </row>
    <row r="550" spans="3:4">
      <c r="C550" s="66" t="s">
        <v>425</v>
      </c>
      <c r="D550" s="67" t="s">
        <v>994</v>
      </c>
    </row>
    <row r="551" spans="3:4">
      <c r="C551" s="66" t="s">
        <v>425</v>
      </c>
      <c r="D551" s="67" t="s">
        <v>995</v>
      </c>
    </row>
    <row r="552" spans="3:4">
      <c r="C552" s="66" t="s">
        <v>425</v>
      </c>
      <c r="D552" s="67" t="s">
        <v>996</v>
      </c>
    </row>
    <row r="553" spans="3:4">
      <c r="C553" s="66" t="s">
        <v>425</v>
      </c>
      <c r="D553" s="67" t="s">
        <v>997</v>
      </c>
    </row>
    <row r="554" spans="3:4">
      <c r="C554" s="66" t="s">
        <v>425</v>
      </c>
      <c r="D554" s="67" t="s">
        <v>998</v>
      </c>
    </row>
    <row r="555" spans="3:4">
      <c r="C555" s="66" t="s">
        <v>425</v>
      </c>
      <c r="D555" s="67" t="s">
        <v>999</v>
      </c>
    </row>
    <row r="556" spans="3:4">
      <c r="C556" s="66" t="s">
        <v>425</v>
      </c>
      <c r="D556" s="67" t="s">
        <v>1000</v>
      </c>
    </row>
    <row r="557" spans="3:4">
      <c r="C557" s="66" t="s">
        <v>425</v>
      </c>
      <c r="D557" s="67" t="s">
        <v>1001</v>
      </c>
    </row>
    <row r="558" spans="3:4">
      <c r="C558" s="66" t="s">
        <v>425</v>
      </c>
      <c r="D558" s="67" t="s">
        <v>1002</v>
      </c>
    </row>
    <row r="559" spans="3:4">
      <c r="C559" s="66" t="s">
        <v>425</v>
      </c>
      <c r="D559" s="67" t="s">
        <v>1003</v>
      </c>
    </row>
    <row r="560" spans="3:4">
      <c r="C560" s="66" t="s">
        <v>425</v>
      </c>
      <c r="D560" s="67" t="s">
        <v>1004</v>
      </c>
    </row>
    <row r="561" spans="3:4">
      <c r="C561" s="66" t="s">
        <v>425</v>
      </c>
      <c r="D561" s="67" t="s">
        <v>1005</v>
      </c>
    </row>
    <row r="562" spans="3:4">
      <c r="C562" s="66" t="s">
        <v>425</v>
      </c>
      <c r="D562" s="67" t="s">
        <v>1006</v>
      </c>
    </row>
    <row r="563" spans="3:4">
      <c r="C563" s="66" t="s">
        <v>425</v>
      </c>
      <c r="D563" s="67" t="s">
        <v>1007</v>
      </c>
    </row>
    <row r="564" spans="3:4">
      <c r="C564" s="66" t="s">
        <v>425</v>
      </c>
      <c r="D564" s="67" t="s">
        <v>1008</v>
      </c>
    </row>
    <row r="565" spans="3:4">
      <c r="C565" s="66" t="s">
        <v>425</v>
      </c>
      <c r="D565" s="67" t="s">
        <v>1009</v>
      </c>
    </row>
    <row r="566" spans="3:4">
      <c r="C566" s="66" t="s">
        <v>425</v>
      </c>
      <c r="D566" s="67" t="s">
        <v>1010</v>
      </c>
    </row>
    <row r="567" spans="3:4">
      <c r="C567" s="66" t="s">
        <v>425</v>
      </c>
      <c r="D567" s="67" t="s">
        <v>1011</v>
      </c>
    </row>
    <row r="568" spans="3:4">
      <c r="C568" s="66" t="s">
        <v>425</v>
      </c>
      <c r="D568" s="67" t="s">
        <v>1012</v>
      </c>
    </row>
    <row r="569" spans="3:4">
      <c r="C569" s="66" t="s">
        <v>425</v>
      </c>
      <c r="D569" s="67" t="s">
        <v>1013</v>
      </c>
    </row>
    <row r="570" spans="3:4">
      <c r="C570" s="66" t="s">
        <v>425</v>
      </c>
      <c r="D570" s="67" t="s">
        <v>1014</v>
      </c>
    </row>
    <row r="571" spans="3:4">
      <c r="C571" s="66" t="s">
        <v>425</v>
      </c>
      <c r="D571" s="67" t="s">
        <v>1015</v>
      </c>
    </row>
    <row r="572" spans="3:4">
      <c r="C572" s="66" t="s">
        <v>425</v>
      </c>
      <c r="D572" s="67" t="s">
        <v>1016</v>
      </c>
    </row>
    <row r="573" spans="3:4">
      <c r="C573" s="66" t="s">
        <v>425</v>
      </c>
      <c r="D573" s="67" t="s">
        <v>1017</v>
      </c>
    </row>
    <row r="574" spans="3:4">
      <c r="C574" s="66" t="s">
        <v>425</v>
      </c>
      <c r="D574" s="67" t="s">
        <v>1018</v>
      </c>
    </row>
    <row r="575" spans="3:4">
      <c r="C575" s="66" t="s">
        <v>425</v>
      </c>
      <c r="D575" s="67" t="s">
        <v>740</v>
      </c>
    </row>
    <row r="576" spans="3:4">
      <c r="C576" s="66" t="s">
        <v>425</v>
      </c>
      <c r="D576" s="67" t="s">
        <v>1019</v>
      </c>
    </row>
    <row r="577" spans="3:4">
      <c r="C577" s="66" t="s">
        <v>425</v>
      </c>
      <c r="D577" s="67" t="s">
        <v>1020</v>
      </c>
    </row>
    <row r="578" spans="3:4">
      <c r="C578" s="66" t="s">
        <v>425</v>
      </c>
      <c r="D578" s="67" t="s">
        <v>1021</v>
      </c>
    </row>
    <row r="579" spans="3:4">
      <c r="C579" s="66" t="s">
        <v>425</v>
      </c>
      <c r="D579" s="67" t="s">
        <v>1022</v>
      </c>
    </row>
    <row r="580" spans="3:4">
      <c r="C580" s="66" t="s">
        <v>425</v>
      </c>
      <c r="D580" s="67" t="s">
        <v>1023</v>
      </c>
    </row>
    <row r="581" spans="3:4">
      <c r="C581" s="66" t="s">
        <v>425</v>
      </c>
      <c r="D581" s="67" t="s">
        <v>1024</v>
      </c>
    </row>
    <row r="582" spans="3:4">
      <c r="C582" s="66" t="s">
        <v>52</v>
      </c>
      <c r="D582" s="67" t="s">
        <v>53</v>
      </c>
    </row>
    <row r="583" spans="3:4">
      <c r="C583" s="66" t="s">
        <v>52</v>
      </c>
      <c r="D583" s="67" t="s">
        <v>1025</v>
      </c>
    </row>
    <row r="584" spans="3:4">
      <c r="C584" s="66" t="s">
        <v>52</v>
      </c>
      <c r="D584" s="67" t="s">
        <v>1026</v>
      </c>
    </row>
    <row r="585" spans="3:4">
      <c r="C585" s="66" t="s">
        <v>52</v>
      </c>
      <c r="D585" s="67" t="s">
        <v>1027</v>
      </c>
    </row>
    <row r="586" spans="3:4">
      <c r="C586" s="66" t="s">
        <v>52</v>
      </c>
      <c r="D586" s="67" t="s">
        <v>1028</v>
      </c>
    </row>
    <row r="587" spans="3:4">
      <c r="C587" s="66" t="s">
        <v>52</v>
      </c>
      <c r="D587" s="67" t="s">
        <v>1029</v>
      </c>
    </row>
    <row r="588" spans="3:4">
      <c r="C588" s="66" t="s">
        <v>52</v>
      </c>
      <c r="D588" s="67" t="s">
        <v>1030</v>
      </c>
    </row>
    <row r="589" spans="3:4">
      <c r="C589" s="66" t="s">
        <v>52</v>
      </c>
      <c r="D589" s="67" t="s">
        <v>1031</v>
      </c>
    </row>
    <row r="590" spans="3:4">
      <c r="C590" s="66" t="s">
        <v>52</v>
      </c>
      <c r="D590" s="67" t="s">
        <v>1032</v>
      </c>
    </row>
    <row r="591" spans="3:4">
      <c r="C591" s="66" t="s">
        <v>52</v>
      </c>
      <c r="D591" s="67" t="s">
        <v>1033</v>
      </c>
    </row>
    <row r="592" spans="3:4">
      <c r="C592" s="66" t="s">
        <v>52</v>
      </c>
      <c r="D592" s="67" t="s">
        <v>1034</v>
      </c>
    </row>
    <row r="593" spans="3:4">
      <c r="C593" s="66" t="s">
        <v>52</v>
      </c>
      <c r="D593" s="67" t="s">
        <v>1035</v>
      </c>
    </row>
    <row r="594" spans="3:4">
      <c r="C594" s="66" t="s">
        <v>52</v>
      </c>
      <c r="D594" s="67" t="s">
        <v>1036</v>
      </c>
    </row>
    <row r="595" spans="3:4">
      <c r="C595" s="66" t="s">
        <v>52</v>
      </c>
      <c r="D595" s="67" t="s">
        <v>1037</v>
      </c>
    </row>
    <row r="596" spans="3:4">
      <c r="C596" s="66" t="s">
        <v>52</v>
      </c>
      <c r="D596" s="67" t="s">
        <v>1038</v>
      </c>
    </row>
    <row r="597" spans="3:4">
      <c r="C597" s="66" t="s">
        <v>52</v>
      </c>
      <c r="D597" s="67" t="s">
        <v>1039</v>
      </c>
    </row>
    <row r="598" spans="3:4">
      <c r="C598" s="66" t="s">
        <v>52</v>
      </c>
      <c r="D598" s="67" t="s">
        <v>1040</v>
      </c>
    </row>
    <row r="599" spans="3:4">
      <c r="C599" s="66" t="s">
        <v>52</v>
      </c>
      <c r="D599" s="67" t="s">
        <v>1041</v>
      </c>
    </row>
    <row r="600" spans="3:4">
      <c r="C600" s="66" t="s">
        <v>52</v>
      </c>
      <c r="D600" s="67" t="s">
        <v>1042</v>
      </c>
    </row>
    <row r="601" spans="3:4">
      <c r="C601" s="66" t="s">
        <v>52</v>
      </c>
      <c r="D601" s="67" t="s">
        <v>1043</v>
      </c>
    </row>
    <row r="602" spans="3:4">
      <c r="C602" s="66" t="s">
        <v>52</v>
      </c>
      <c r="D602" s="67" t="s">
        <v>1044</v>
      </c>
    </row>
    <row r="603" spans="3:4">
      <c r="C603" s="66" t="s">
        <v>52</v>
      </c>
      <c r="D603" s="67" t="s">
        <v>1045</v>
      </c>
    </row>
    <row r="604" spans="3:4">
      <c r="C604" s="66" t="s">
        <v>52</v>
      </c>
      <c r="D604" s="67" t="s">
        <v>1046</v>
      </c>
    </row>
    <row r="605" spans="3:4">
      <c r="C605" s="66" t="s">
        <v>52</v>
      </c>
      <c r="D605" s="67" t="s">
        <v>1047</v>
      </c>
    </row>
    <row r="606" spans="3:4">
      <c r="C606" s="66" t="s">
        <v>52</v>
      </c>
      <c r="D606" s="67" t="s">
        <v>1048</v>
      </c>
    </row>
    <row r="607" spans="3:4">
      <c r="C607" s="66" t="s">
        <v>52</v>
      </c>
      <c r="D607" s="67" t="s">
        <v>1049</v>
      </c>
    </row>
    <row r="608" spans="3:4">
      <c r="C608" s="66" t="s">
        <v>52</v>
      </c>
      <c r="D608" s="67" t="s">
        <v>1050</v>
      </c>
    </row>
    <row r="609" spans="3:4">
      <c r="C609" s="66" t="s">
        <v>52</v>
      </c>
      <c r="D609" s="67" t="s">
        <v>1051</v>
      </c>
    </row>
    <row r="610" spans="3:4">
      <c r="C610" s="66" t="s">
        <v>52</v>
      </c>
      <c r="D610" s="67" t="s">
        <v>1052</v>
      </c>
    </row>
    <row r="611" spans="3:4">
      <c r="C611" s="66" t="s">
        <v>52</v>
      </c>
      <c r="D611" s="67" t="s">
        <v>1053</v>
      </c>
    </row>
    <row r="612" spans="3:4">
      <c r="C612" s="66" t="s">
        <v>52</v>
      </c>
      <c r="D612" s="67" t="s">
        <v>1054</v>
      </c>
    </row>
    <row r="613" spans="3:4">
      <c r="C613" s="66" t="s">
        <v>52</v>
      </c>
      <c r="D613" s="67" t="s">
        <v>1055</v>
      </c>
    </row>
    <row r="614" spans="3:4">
      <c r="C614" s="66" t="s">
        <v>52</v>
      </c>
      <c r="D614" s="67" t="s">
        <v>1056</v>
      </c>
    </row>
    <row r="615" spans="3:4">
      <c r="C615" s="66" t="s">
        <v>52</v>
      </c>
      <c r="D615" s="67" t="s">
        <v>1057</v>
      </c>
    </row>
    <row r="616" spans="3:4">
      <c r="C616" s="66" t="s">
        <v>52</v>
      </c>
      <c r="D616" s="67" t="s">
        <v>1058</v>
      </c>
    </row>
    <row r="617" spans="3:4">
      <c r="C617" s="66" t="s">
        <v>52</v>
      </c>
      <c r="D617" s="67" t="s">
        <v>1059</v>
      </c>
    </row>
    <row r="618" spans="3:4">
      <c r="C618" s="66" t="s">
        <v>52</v>
      </c>
      <c r="D618" s="67" t="s">
        <v>1060</v>
      </c>
    </row>
    <row r="619" spans="3:4">
      <c r="C619" s="66" t="s">
        <v>52</v>
      </c>
      <c r="D619" s="67" t="s">
        <v>1061</v>
      </c>
    </row>
    <row r="620" spans="3:4">
      <c r="C620" s="66" t="s">
        <v>52</v>
      </c>
      <c r="D620" s="67" t="s">
        <v>1062</v>
      </c>
    </row>
    <row r="621" spans="3:4">
      <c r="C621" s="66" t="s">
        <v>52</v>
      </c>
      <c r="D621" s="67" t="s">
        <v>1063</v>
      </c>
    </row>
    <row r="622" spans="3:4">
      <c r="C622" s="66" t="s">
        <v>52</v>
      </c>
      <c r="D622" s="67" t="s">
        <v>1064</v>
      </c>
    </row>
    <row r="623" spans="3:4">
      <c r="C623" s="66" t="s">
        <v>52</v>
      </c>
      <c r="D623" s="67" t="s">
        <v>1065</v>
      </c>
    </row>
    <row r="624" spans="3:4">
      <c r="C624" s="66" t="s">
        <v>52</v>
      </c>
      <c r="D624" s="67" t="s">
        <v>1066</v>
      </c>
    </row>
    <row r="625" spans="3:4">
      <c r="C625" s="66" t="s">
        <v>52</v>
      </c>
      <c r="D625" s="67" t="s">
        <v>1067</v>
      </c>
    </row>
    <row r="626" spans="3:4">
      <c r="C626" s="66" t="s">
        <v>52</v>
      </c>
      <c r="D626" s="67" t="s">
        <v>1068</v>
      </c>
    </row>
    <row r="627" spans="3:4">
      <c r="C627" s="66" t="s">
        <v>52</v>
      </c>
      <c r="D627" s="67" t="s">
        <v>1069</v>
      </c>
    </row>
    <row r="628" spans="3:4">
      <c r="C628" s="66" t="s">
        <v>52</v>
      </c>
      <c r="D628" s="67" t="s">
        <v>1070</v>
      </c>
    </row>
    <row r="629" spans="3:4">
      <c r="C629" s="66" t="s">
        <v>52</v>
      </c>
      <c r="D629" s="67" t="s">
        <v>1071</v>
      </c>
    </row>
    <row r="630" spans="3:4">
      <c r="C630" s="66" t="s">
        <v>52</v>
      </c>
      <c r="D630" s="67" t="s">
        <v>1072</v>
      </c>
    </row>
    <row r="631" spans="3:4">
      <c r="C631" s="66" t="s">
        <v>52</v>
      </c>
      <c r="D631" s="67" t="s">
        <v>1073</v>
      </c>
    </row>
    <row r="632" spans="3:4">
      <c r="C632" s="66" t="s">
        <v>52</v>
      </c>
      <c r="D632" s="67" t="s">
        <v>1074</v>
      </c>
    </row>
    <row r="633" spans="3:4">
      <c r="C633" s="66" t="s">
        <v>52</v>
      </c>
      <c r="D633" s="67" t="s">
        <v>1075</v>
      </c>
    </row>
    <row r="634" spans="3:4">
      <c r="C634" s="66" t="s">
        <v>52</v>
      </c>
      <c r="D634" s="67" t="s">
        <v>1076</v>
      </c>
    </row>
    <row r="635" spans="3:4">
      <c r="C635" s="66" t="s">
        <v>52</v>
      </c>
      <c r="D635" s="67" t="s">
        <v>1077</v>
      </c>
    </row>
    <row r="636" spans="3:4">
      <c r="C636" s="66" t="s">
        <v>43</v>
      </c>
      <c r="D636" s="67" t="s">
        <v>44</v>
      </c>
    </row>
    <row r="637" spans="3:4">
      <c r="C637" s="66" t="s">
        <v>43</v>
      </c>
      <c r="D637" s="67" t="s">
        <v>1078</v>
      </c>
    </row>
    <row r="638" spans="3:4">
      <c r="C638" s="66" t="s">
        <v>43</v>
      </c>
      <c r="D638" s="67" t="s">
        <v>1079</v>
      </c>
    </row>
    <row r="639" spans="3:4">
      <c r="C639" s="66" t="s">
        <v>43</v>
      </c>
      <c r="D639" s="67" t="s">
        <v>1080</v>
      </c>
    </row>
    <row r="640" spans="3:4">
      <c r="C640" s="66" t="s">
        <v>43</v>
      </c>
      <c r="D640" s="67" t="s">
        <v>1081</v>
      </c>
    </row>
    <row r="641" spans="3:4">
      <c r="C641" s="66" t="s">
        <v>43</v>
      </c>
      <c r="D641" s="67" t="s">
        <v>1082</v>
      </c>
    </row>
    <row r="642" spans="3:4">
      <c r="C642" s="66" t="s">
        <v>43</v>
      </c>
      <c r="D642" s="67" t="s">
        <v>1083</v>
      </c>
    </row>
    <row r="643" spans="3:4">
      <c r="C643" s="66" t="s">
        <v>43</v>
      </c>
      <c r="D643" s="67" t="s">
        <v>1084</v>
      </c>
    </row>
    <row r="644" spans="3:4">
      <c r="C644" s="66" t="s">
        <v>43</v>
      </c>
      <c r="D644" s="67" t="s">
        <v>1085</v>
      </c>
    </row>
    <row r="645" spans="3:4">
      <c r="C645" s="66" t="s">
        <v>43</v>
      </c>
      <c r="D645" s="67" t="s">
        <v>1086</v>
      </c>
    </row>
    <row r="646" spans="3:4">
      <c r="C646" s="66" t="s">
        <v>43</v>
      </c>
      <c r="D646" s="67" t="s">
        <v>1087</v>
      </c>
    </row>
    <row r="647" spans="3:4">
      <c r="C647" s="66" t="s">
        <v>43</v>
      </c>
      <c r="D647" s="67" t="s">
        <v>1088</v>
      </c>
    </row>
    <row r="648" spans="3:4">
      <c r="C648" s="66" t="s">
        <v>43</v>
      </c>
      <c r="D648" s="67" t="s">
        <v>1089</v>
      </c>
    </row>
    <row r="649" spans="3:4">
      <c r="C649" s="66" t="s">
        <v>43</v>
      </c>
      <c r="D649" s="67" t="s">
        <v>1090</v>
      </c>
    </row>
    <row r="650" spans="3:4">
      <c r="C650" s="66" t="s">
        <v>43</v>
      </c>
      <c r="D650" s="67" t="s">
        <v>1091</v>
      </c>
    </row>
    <row r="651" spans="3:4">
      <c r="C651" s="66" t="s">
        <v>43</v>
      </c>
      <c r="D651" s="67" t="s">
        <v>1092</v>
      </c>
    </row>
    <row r="652" spans="3:4">
      <c r="C652" s="66" t="s">
        <v>43</v>
      </c>
      <c r="D652" s="67" t="s">
        <v>1093</v>
      </c>
    </row>
    <row r="653" spans="3:4">
      <c r="C653" s="66" t="s">
        <v>43</v>
      </c>
      <c r="D653" s="67" t="s">
        <v>1094</v>
      </c>
    </row>
    <row r="654" spans="3:4">
      <c r="C654" s="66" t="s">
        <v>43</v>
      </c>
      <c r="D654" s="67" t="s">
        <v>1095</v>
      </c>
    </row>
    <row r="655" spans="3:4">
      <c r="C655" s="66" t="s">
        <v>43</v>
      </c>
      <c r="D655" s="67" t="s">
        <v>1096</v>
      </c>
    </row>
    <row r="656" spans="3:4">
      <c r="C656" s="66" t="s">
        <v>43</v>
      </c>
      <c r="D656" s="67" t="s">
        <v>1097</v>
      </c>
    </row>
    <row r="657" spans="3:4">
      <c r="C657" s="66" t="s">
        <v>43</v>
      </c>
      <c r="D657" s="67" t="s">
        <v>1098</v>
      </c>
    </row>
    <row r="658" spans="3:4">
      <c r="C658" s="66" t="s">
        <v>43</v>
      </c>
      <c r="D658" s="67" t="s">
        <v>1099</v>
      </c>
    </row>
    <row r="659" spans="3:4">
      <c r="C659" s="66" t="s">
        <v>43</v>
      </c>
      <c r="D659" s="67" t="s">
        <v>1100</v>
      </c>
    </row>
    <row r="660" spans="3:4">
      <c r="C660" s="66" t="s">
        <v>43</v>
      </c>
      <c r="D660" s="67" t="s">
        <v>1101</v>
      </c>
    </row>
    <row r="661" spans="3:4">
      <c r="C661" s="66" t="s">
        <v>43</v>
      </c>
      <c r="D661" s="67" t="s">
        <v>1102</v>
      </c>
    </row>
    <row r="662" spans="3:4">
      <c r="C662" s="66" t="s">
        <v>43</v>
      </c>
      <c r="D662" s="67" t="s">
        <v>1103</v>
      </c>
    </row>
    <row r="663" spans="3:4">
      <c r="C663" s="66" t="s">
        <v>43</v>
      </c>
      <c r="D663" s="67" t="s">
        <v>1104</v>
      </c>
    </row>
    <row r="664" spans="3:4">
      <c r="C664" s="66" t="s">
        <v>43</v>
      </c>
      <c r="D664" s="67" t="s">
        <v>1105</v>
      </c>
    </row>
    <row r="665" spans="3:4">
      <c r="C665" s="66" t="s">
        <v>43</v>
      </c>
      <c r="D665" s="67" t="s">
        <v>1106</v>
      </c>
    </row>
    <row r="666" spans="3:4">
      <c r="C666" s="66" t="s">
        <v>43</v>
      </c>
      <c r="D666" s="67" t="s">
        <v>1107</v>
      </c>
    </row>
    <row r="667" spans="3:4">
      <c r="C667" s="66" t="s">
        <v>43</v>
      </c>
      <c r="D667" s="67" t="s">
        <v>1108</v>
      </c>
    </row>
    <row r="668" spans="3:4">
      <c r="C668" s="66" t="s">
        <v>43</v>
      </c>
      <c r="D668" s="67" t="s">
        <v>1109</v>
      </c>
    </row>
    <row r="669" spans="3:4">
      <c r="C669" s="66" t="s">
        <v>43</v>
      </c>
      <c r="D669" s="67" t="s">
        <v>1110</v>
      </c>
    </row>
    <row r="670" spans="3:4">
      <c r="C670" s="66" t="s">
        <v>43</v>
      </c>
      <c r="D670" s="67" t="s">
        <v>1111</v>
      </c>
    </row>
    <row r="671" spans="3:4">
      <c r="C671" s="66" t="s">
        <v>43</v>
      </c>
      <c r="D671" s="67" t="s">
        <v>1112</v>
      </c>
    </row>
    <row r="672" spans="3:4">
      <c r="C672" s="66" t="s">
        <v>43</v>
      </c>
      <c r="D672" s="67" t="s">
        <v>1113</v>
      </c>
    </row>
    <row r="673" spans="3:4">
      <c r="C673" s="66" t="s">
        <v>43</v>
      </c>
      <c r="D673" s="67" t="s">
        <v>1114</v>
      </c>
    </row>
    <row r="674" spans="3:4">
      <c r="C674" s="66" t="s">
        <v>43</v>
      </c>
      <c r="D674" s="67" t="s">
        <v>1115</v>
      </c>
    </row>
    <row r="675" spans="3:4">
      <c r="C675" s="66" t="s">
        <v>43</v>
      </c>
      <c r="D675" s="67" t="s">
        <v>1116</v>
      </c>
    </row>
    <row r="676" spans="3:4">
      <c r="C676" s="66" t="s">
        <v>43</v>
      </c>
      <c r="D676" s="67" t="s">
        <v>1117</v>
      </c>
    </row>
    <row r="677" spans="3:4">
      <c r="C677" s="66" t="s">
        <v>43</v>
      </c>
      <c r="D677" s="67" t="s">
        <v>1118</v>
      </c>
    </row>
    <row r="678" spans="3:4">
      <c r="C678" s="66" t="s">
        <v>43</v>
      </c>
      <c r="D678" s="67" t="s">
        <v>1119</v>
      </c>
    </row>
    <row r="679" spans="3:4">
      <c r="C679" s="66" t="s">
        <v>43</v>
      </c>
      <c r="D679" s="67" t="s">
        <v>1120</v>
      </c>
    </row>
    <row r="680" spans="3:4">
      <c r="C680" s="66" t="s">
        <v>43</v>
      </c>
      <c r="D680" s="67" t="s">
        <v>1121</v>
      </c>
    </row>
    <row r="681" spans="3:4">
      <c r="C681" s="66" t="s">
        <v>43</v>
      </c>
      <c r="D681" s="67" t="s">
        <v>1122</v>
      </c>
    </row>
    <row r="682" spans="3:4">
      <c r="C682" s="66" t="s">
        <v>43</v>
      </c>
      <c r="D682" s="67" t="s">
        <v>1123</v>
      </c>
    </row>
    <row r="683" spans="3:4">
      <c r="C683" s="66" t="s">
        <v>43</v>
      </c>
      <c r="D683" s="67" t="s">
        <v>1124</v>
      </c>
    </row>
    <row r="684" spans="3:4">
      <c r="C684" s="66" t="s">
        <v>43</v>
      </c>
      <c r="D684" s="67" t="s">
        <v>1125</v>
      </c>
    </row>
    <row r="685" spans="3:4">
      <c r="C685" s="66" t="s">
        <v>43</v>
      </c>
      <c r="D685" s="67" t="s">
        <v>1126</v>
      </c>
    </row>
    <row r="686" spans="3:4">
      <c r="C686" s="66" t="s">
        <v>43</v>
      </c>
      <c r="D686" s="67" t="s">
        <v>1127</v>
      </c>
    </row>
    <row r="687" spans="3:4">
      <c r="C687" s="66" t="s">
        <v>43</v>
      </c>
      <c r="D687" s="67" t="s">
        <v>1128</v>
      </c>
    </row>
    <row r="688" spans="3:4">
      <c r="C688" s="66" t="s">
        <v>43</v>
      </c>
      <c r="D688" s="67" t="s">
        <v>1129</v>
      </c>
    </row>
    <row r="689" spans="3:4">
      <c r="C689" s="66" t="s">
        <v>43</v>
      </c>
      <c r="D689" s="67" t="s">
        <v>1130</v>
      </c>
    </row>
    <row r="690" spans="3:4">
      <c r="C690" s="66" t="s">
        <v>43</v>
      </c>
      <c r="D690" s="67" t="s">
        <v>1131</v>
      </c>
    </row>
    <row r="691" spans="3:4">
      <c r="C691" s="66" t="s">
        <v>43</v>
      </c>
      <c r="D691" s="67" t="s">
        <v>1132</v>
      </c>
    </row>
    <row r="692" spans="3:4">
      <c r="C692" s="66" t="s">
        <v>43</v>
      </c>
      <c r="D692" s="67" t="s">
        <v>1133</v>
      </c>
    </row>
    <row r="693" spans="3:4">
      <c r="C693" s="66" t="s">
        <v>43</v>
      </c>
      <c r="D693" s="67" t="s">
        <v>1134</v>
      </c>
    </row>
    <row r="694" spans="3:4">
      <c r="C694" s="66" t="s">
        <v>43</v>
      </c>
      <c r="D694" s="67" t="s">
        <v>1135</v>
      </c>
    </row>
    <row r="695" spans="3:4">
      <c r="C695" s="66" t="s">
        <v>43</v>
      </c>
      <c r="D695" s="67" t="s">
        <v>1136</v>
      </c>
    </row>
    <row r="696" spans="3:4">
      <c r="C696" s="66" t="s">
        <v>43</v>
      </c>
      <c r="D696" s="67" t="s">
        <v>1137</v>
      </c>
    </row>
    <row r="697" spans="3:4">
      <c r="C697" s="66" t="s">
        <v>43</v>
      </c>
      <c r="D697" s="67" t="s">
        <v>1138</v>
      </c>
    </row>
    <row r="698" spans="3:4">
      <c r="C698" s="66" t="s">
        <v>429</v>
      </c>
      <c r="D698" s="67" t="s">
        <v>1139</v>
      </c>
    </row>
    <row r="699" spans="3:4">
      <c r="C699" s="66" t="s">
        <v>429</v>
      </c>
      <c r="D699" s="67" t="s">
        <v>1140</v>
      </c>
    </row>
    <row r="700" spans="3:4">
      <c r="C700" s="66" t="s">
        <v>429</v>
      </c>
      <c r="D700" s="67" t="s">
        <v>1141</v>
      </c>
    </row>
    <row r="701" spans="3:4">
      <c r="C701" s="66" t="s">
        <v>429</v>
      </c>
      <c r="D701" s="67" t="s">
        <v>1142</v>
      </c>
    </row>
    <row r="702" spans="3:4">
      <c r="C702" s="66" t="s">
        <v>429</v>
      </c>
      <c r="D702" s="67" t="s">
        <v>1143</v>
      </c>
    </row>
    <row r="703" spans="3:4">
      <c r="C703" s="66" t="s">
        <v>429</v>
      </c>
      <c r="D703" s="67" t="s">
        <v>1144</v>
      </c>
    </row>
    <row r="704" spans="3:4">
      <c r="C704" s="66" t="s">
        <v>429</v>
      </c>
      <c r="D704" s="67" t="s">
        <v>1145</v>
      </c>
    </row>
    <row r="705" spans="3:4">
      <c r="C705" s="66" t="s">
        <v>429</v>
      </c>
      <c r="D705" s="67" t="s">
        <v>1146</v>
      </c>
    </row>
    <row r="706" spans="3:4">
      <c r="C706" s="66" t="s">
        <v>429</v>
      </c>
      <c r="D706" s="67" t="s">
        <v>1147</v>
      </c>
    </row>
    <row r="707" spans="3:4">
      <c r="C707" s="66" t="s">
        <v>429</v>
      </c>
      <c r="D707" s="67" t="s">
        <v>1148</v>
      </c>
    </row>
    <row r="708" spans="3:4">
      <c r="C708" s="66" t="s">
        <v>429</v>
      </c>
      <c r="D708" s="67" t="s">
        <v>1149</v>
      </c>
    </row>
    <row r="709" spans="3:4">
      <c r="C709" s="66" t="s">
        <v>429</v>
      </c>
      <c r="D709" s="67" t="s">
        <v>1150</v>
      </c>
    </row>
    <row r="710" spans="3:4">
      <c r="C710" s="66" t="s">
        <v>429</v>
      </c>
      <c r="D710" s="67" t="s">
        <v>1151</v>
      </c>
    </row>
    <row r="711" spans="3:4">
      <c r="C711" s="66" t="s">
        <v>429</v>
      </c>
      <c r="D711" s="67" t="s">
        <v>1152</v>
      </c>
    </row>
    <row r="712" spans="3:4">
      <c r="C712" s="66" t="s">
        <v>429</v>
      </c>
      <c r="D712" s="67" t="s">
        <v>1153</v>
      </c>
    </row>
    <row r="713" spans="3:4">
      <c r="C713" s="66" t="s">
        <v>429</v>
      </c>
      <c r="D713" s="67" t="s">
        <v>1154</v>
      </c>
    </row>
    <row r="714" spans="3:4">
      <c r="C714" s="66" t="s">
        <v>429</v>
      </c>
      <c r="D714" s="67" t="s">
        <v>1155</v>
      </c>
    </row>
    <row r="715" spans="3:4">
      <c r="C715" s="66" t="s">
        <v>429</v>
      </c>
      <c r="D715" s="67" t="s">
        <v>1156</v>
      </c>
    </row>
    <row r="716" spans="3:4">
      <c r="C716" s="66" t="s">
        <v>429</v>
      </c>
      <c r="D716" s="67" t="s">
        <v>1157</v>
      </c>
    </row>
    <row r="717" spans="3:4">
      <c r="C717" s="66" t="s">
        <v>429</v>
      </c>
      <c r="D717" s="67" t="s">
        <v>1158</v>
      </c>
    </row>
    <row r="718" spans="3:4">
      <c r="C718" s="66" t="s">
        <v>429</v>
      </c>
      <c r="D718" s="67" t="s">
        <v>1159</v>
      </c>
    </row>
    <row r="719" spans="3:4">
      <c r="C719" s="66" t="s">
        <v>429</v>
      </c>
      <c r="D719" s="67" t="s">
        <v>1160</v>
      </c>
    </row>
    <row r="720" spans="3:4">
      <c r="C720" s="66" t="s">
        <v>429</v>
      </c>
      <c r="D720" s="67" t="s">
        <v>1161</v>
      </c>
    </row>
    <row r="721" spans="3:4">
      <c r="C721" s="66" t="s">
        <v>429</v>
      </c>
      <c r="D721" s="67" t="s">
        <v>1162</v>
      </c>
    </row>
    <row r="722" spans="3:4">
      <c r="C722" s="66" t="s">
        <v>429</v>
      </c>
      <c r="D722" s="67" t="s">
        <v>1163</v>
      </c>
    </row>
    <row r="723" spans="3:4">
      <c r="C723" s="66" t="s">
        <v>429</v>
      </c>
      <c r="D723" s="67" t="s">
        <v>1164</v>
      </c>
    </row>
    <row r="724" spans="3:4">
      <c r="C724" s="66" t="s">
        <v>429</v>
      </c>
      <c r="D724" s="67" t="s">
        <v>1165</v>
      </c>
    </row>
    <row r="725" spans="3:4">
      <c r="C725" s="66" t="s">
        <v>429</v>
      </c>
      <c r="D725" s="67" t="s">
        <v>1166</v>
      </c>
    </row>
    <row r="726" spans="3:4">
      <c r="C726" s="66" t="s">
        <v>429</v>
      </c>
      <c r="D726" s="67" t="s">
        <v>1167</v>
      </c>
    </row>
    <row r="727" spans="3:4">
      <c r="C727" s="66" t="s">
        <v>429</v>
      </c>
      <c r="D727" s="67" t="s">
        <v>1168</v>
      </c>
    </row>
    <row r="728" spans="3:4">
      <c r="C728" s="66" t="s">
        <v>429</v>
      </c>
      <c r="D728" s="67" t="s">
        <v>1169</v>
      </c>
    </row>
    <row r="729" spans="3:4">
      <c r="C729" s="66" t="s">
        <v>429</v>
      </c>
      <c r="D729" s="67" t="s">
        <v>1170</v>
      </c>
    </row>
    <row r="730" spans="3:4">
      <c r="C730" s="66" t="s">
        <v>429</v>
      </c>
      <c r="D730" s="67" t="s">
        <v>1171</v>
      </c>
    </row>
    <row r="731" spans="3:4">
      <c r="C731" s="66" t="s">
        <v>431</v>
      </c>
      <c r="D731" s="67" t="s">
        <v>1172</v>
      </c>
    </row>
    <row r="732" spans="3:4">
      <c r="C732" s="66" t="s">
        <v>431</v>
      </c>
      <c r="D732" s="67" t="s">
        <v>1173</v>
      </c>
    </row>
    <row r="733" spans="3:4">
      <c r="C733" s="66" t="s">
        <v>431</v>
      </c>
      <c r="D733" s="67" t="s">
        <v>1174</v>
      </c>
    </row>
    <row r="734" spans="3:4">
      <c r="C734" s="66" t="s">
        <v>431</v>
      </c>
      <c r="D734" s="67" t="s">
        <v>1175</v>
      </c>
    </row>
    <row r="735" spans="3:4">
      <c r="C735" s="66" t="s">
        <v>431</v>
      </c>
      <c r="D735" s="67" t="s">
        <v>1176</v>
      </c>
    </row>
    <row r="736" spans="3:4">
      <c r="C736" s="66" t="s">
        <v>431</v>
      </c>
      <c r="D736" s="67" t="s">
        <v>1177</v>
      </c>
    </row>
    <row r="737" spans="3:4">
      <c r="C737" s="66" t="s">
        <v>431</v>
      </c>
      <c r="D737" s="67" t="s">
        <v>1178</v>
      </c>
    </row>
    <row r="738" spans="3:4">
      <c r="C738" s="66" t="s">
        <v>431</v>
      </c>
      <c r="D738" s="67" t="s">
        <v>1179</v>
      </c>
    </row>
    <row r="739" spans="3:4">
      <c r="C739" s="66" t="s">
        <v>431</v>
      </c>
      <c r="D739" s="67" t="s">
        <v>1180</v>
      </c>
    </row>
    <row r="740" spans="3:4">
      <c r="C740" s="66" t="s">
        <v>431</v>
      </c>
      <c r="D740" s="67" t="s">
        <v>1181</v>
      </c>
    </row>
    <row r="741" spans="3:4">
      <c r="C741" s="66" t="s">
        <v>431</v>
      </c>
      <c r="D741" s="67" t="s">
        <v>1182</v>
      </c>
    </row>
    <row r="742" spans="3:4">
      <c r="C742" s="66" t="s">
        <v>431</v>
      </c>
      <c r="D742" s="67" t="s">
        <v>1183</v>
      </c>
    </row>
    <row r="743" spans="3:4">
      <c r="C743" s="66" t="s">
        <v>431</v>
      </c>
      <c r="D743" s="67" t="s">
        <v>1184</v>
      </c>
    </row>
    <row r="744" spans="3:4">
      <c r="C744" s="66" t="s">
        <v>431</v>
      </c>
      <c r="D744" s="67" t="s">
        <v>1185</v>
      </c>
    </row>
    <row r="745" spans="3:4">
      <c r="C745" s="66" t="s">
        <v>431</v>
      </c>
      <c r="D745" s="67" t="s">
        <v>1186</v>
      </c>
    </row>
    <row r="746" spans="3:4">
      <c r="C746" s="66" t="s">
        <v>431</v>
      </c>
      <c r="D746" s="67" t="s">
        <v>1187</v>
      </c>
    </row>
    <row r="747" spans="3:4">
      <c r="C747" s="66" t="s">
        <v>431</v>
      </c>
      <c r="D747" s="67" t="s">
        <v>1188</v>
      </c>
    </row>
    <row r="748" spans="3:4">
      <c r="C748" s="66" t="s">
        <v>431</v>
      </c>
      <c r="D748" s="67" t="s">
        <v>1189</v>
      </c>
    </row>
    <row r="749" spans="3:4">
      <c r="C749" s="66" t="s">
        <v>431</v>
      </c>
      <c r="D749" s="67" t="s">
        <v>1190</v>
      </c>
    </row>
    <row r="750" spans="3:4">
      <c r="C750" s="66" t="s">
        <v>431</v>
      </c>
      <c r="D750" s="67" t="s">
        <v>1191</v>
      </c>
    </row>
    <row r="751" spans="3:4">
      <c r="C751" s="66" t="s">
        <v>431</v>
      </c>
      <c r="D751" s="67" t="s">
        <v>1192</v>
      </c>
    </row>
    <row r="752" spans="3:4">
      <c r="C752" s="66" t="s">
        <v>431</v>
      </c>
      <c r="D752" s="67" t="s">
        <v>1193</v>
      </c>
    </row>
    <row r="753" spans="3:4">
      <c r="C753" s="66" t="s">
        <v>431</v>
      </c>
      <c r="D753" s="67" t="s">
        <v>1194</v>
      </c>
    </row>
    <row r="754" spans="3:4">
      <c r="C754" s="66" t="s">
        <v>431</v>
      </c>
      <c r="D754" s="67" t="s">
        <v>1195</v>
      </c>
    </row>
    <row r="755" spans="3:4">
      <c r="C755" s="66" t="s">
        <v>431</v>
      </c>
      <c r="D755" s="67" t="s">
        <v>1196</v>
      </c>
    </row>
    <row r="756" spans="3:4">
      <c r="C756" s="66" t="s">
        <v>431</v>
      </c>
      <c r="D756" s="67" t="s">
        <v>1197</v>
      </c>
    </row>
    <row r="757" spans="3:4">
      <c r="C757" s="66" t="s">
        <v>431</v>
      </c>
      <c r="D757" s="67" t="s">
        <v>1198</v>
      </c>
    </row>
    <row r="758" spans="3:4">
      <c r="C758" s="66" t="s">
        <v>431</v>
      </c>
      <c r="D758" s="67" t="s">
        <v>1199</v>
      </c>
    </row>
    <row r="759" spans="3:4">
      <c r="C759" s="66" t="s">
        <v>431</v>
      </c>
      <c r="D759" s="67" t="s">
        <v>1200</v>
      </c>
    </row>
    <row r="760" spans="3:4">
      <c r="C760" s="66" t="s">
        <v>431</v>
      </c>
      <c r="D760" s="67" t="s">
        <v>1201</v>
      </c>
    </row>
    <row r="761" spans="3:4">
      <c r="C761" s="66" t="s">
        <v>433</v>
      </c>
      <c r="D761" s="67" t="s">
        <v>1202</v>
      </c>
    </row>
    <row r="762" spans="3:4">
      <c r="C762" s="66" t="s">
        <v>433</v>
      </c>
      <c r="D762" s="67" t="s">
        <v>1203</v>
      </c>
    </row>
    <row r="763" spans="3:4">
      <c r="C763" s="66" t="s">
        <v>433</v>
      </c>
      <c r="D763" s="67" t="s">
        <v>1204</v>
      </c>
    </row>
    <row r="764" spans="3:4">
      <c r="C764" s="66" t="s">
        <v>433</v>
      </c>
      <c r="D764" s="67" t="s">
        <v>1205</v>
      </c>
    </row>
    <row r="765" spans="3:4">
      <c r="C765" s="66" t="s">
        <v>433</v>
      </c>
      <c r="D765" s="67" t="s">
        <v>1206</v>
      </c>
    </row>
    <row r="766" spans="3:4">
      <c r="C766" s="66" t="s">
        <v>433</v>
      </c>
      <c r="D766" s="67" t="s">
        <v>1207</v>
      </c>
    </row>
    <row r="767" spans="3:4">
      <c r="C767" s="66" t="s">
        <v>433</v>
      </c>
      <c r="D767" s="67" t="s">
        <v>1208</v>
      </c>
    </row>
    <row r="768" spans="3:4">
      <c r="C768" s="66" t="s">
        <v>433</v>
      </c>
      <c r="D768" s="67" t="s">
        <v>1209</v>
      </c>
    </row>
    <row r="769" spans="3:4">
      <c r="C769" s="66" t="s">
        <v>433</v>
      </c>
      <c r="D769" s="67" t="s">
        <v>1210</v>
      </c>
    </row>
    <row r="770" spans="3:4">
      <c r="C770" s="66" t="s">
        <v>433</v>
      </c>
      <c r="D770" s="67" t="s">
        <v>1211</v>
      </c>
    </row>
    <row r="771" spans="3:4">
      <c r="C771" s="66" t="s">
        <v>433</v>
      </c>
      <c r="D771" s="67" t="s">
        <v>1212</v>
      </c>
    </row>
    <row r="772" spans="3:4">
      <c r="C772" s="66" t="s">
        <v>433</v>
      </c>
      <c r="D772" s="67" t="s">
        <v>1213</v>
      </c>
    </row>
    <row r="773" spans="3:4">
      <c r="C773" s="66" t="s">
        <v>433</v>
      </c>
      <c r="D773" s="67" t="s">
        <v>1214</v>
      </c>
    </row>
    <row r="774" spans="3:4">
      <c r="C774" s="66" t="s">
        <v>433</v>
      </c>
      <c r="D774" s="67" t="s">
        <v>1215</v>
      </c>
    </row>
    <row r="775" spans="3:4">
      <c r="C775" s="66" t="s">
        <v>433</v>
      </c>
      <c r="D775" s="67" t="s">
        <v>785</v>
      </c>
    </row>
    <row r="776" spans="3:4">
      <c r="C776" s="66" t="s">
        <v>435</v>
      </c>
      <c r="D776" s="67" t="s">
        <v>1216</v>
      </c>
    </row>
    <row r="777" spans="3:4">
      <c r="C777" s="66" t="s">
        <v>435</v>
      </c>
      <c r="D777" s="67" t="s">
        <v>1217</v>
      </c>
    </row>
    <row r="778" spans="3:4">
      <c r="C778" s="66" t="s">
        <v>435</v>
      </c>
      <c r="D778" s="67" t="s">
        <v>1218</v>
      </c>
    </row>
    <row r="779" spans="3:4">
      <c r="C779" s="66" t="s">
        <v>435</v>
      </c>
      <c r="D779" s="67" t="s">
        <v>1219</v>
      </c>
    </row>
    <row r="780" spans="3:4">
      <c r="C780" s="66" t="s">
        <v>435</v>
      </c>
      <c r="D780" s="67" t="s">
        <v>1220</v>
      </c>
    </row>
    <row r="781" spans="3:4">
      <c r="C781" s="66" t="s">
        <v>435</v>
      </c>
      <c r="D781" s="67" t="s">
        <v>1221</v>
      </c>
    </row>
    <row r="782" spans="3:4">
      <c r="C782" s="66" t="s">
        <v>435</v>
      </c>
      <c r="D782" s="67" t="s">
        <v>1222</v>
      </c>
    </row>
    <row r="783" spans="3:4">
      <c r="C783" s="66" t="s">
        <v>435</v>
      </c>
      <c r="D783" s="67" t="s">
        <v>1223</v>
      </c>
    </row>
    <row r="784" spans="3:4">
      <c r="C784" s="66" t="s">
        <v>435</v>
      </c>
      <c r="D784" s="67" t="s">
        <v>1224</v>
      </c>
    </row>
    <row r="785" spans="3:4">
      <c r="C785" s="66" t="s">
        <v>435</v>
      </c>
      <c r="D785" s="67" t="s">
        <v>1225</v>
      </c>
    </row>
    <row r="786" spans="3:4">
      <c r="C786" s="66" t="s">
        <v>435</v>
      </c>
      <c r="D786" s="67" t="s">
        <v>1226</v>
      </c>
    </row>
    <row r="787" spans="3:4">
      <c r="C787" s="66" t="s">
        <v>435</v>
      </c>
      <c r="D787" s="67" t="s">
        <v>1227</v>
      </c>
    </row>
    <row r="788" spans="3:4">
      <c r="C788" s="66" t="s">
        <v>435</v>
      </c>
      <c r="D788" s="67" t="s">
        <v>1228</v>
      </c>
    </row>
    <row r="789" spans="3:4">
      <c r="C789" s="66" t="s">
        <v>435</v>
      </c>
      <c r="D789" s="67" t="s">
        <v>1229</v>
      </c>
    </row>
    <row r="790" spans="3:4">
      <c r="C790" s="66" t="s">
        <v>435</v>
      </c>
      <c r="D790" s="67" t="s">
        <v>1230</v>
      </c>
    </row>
    <row r="791" spans="3:4">
      <c r="C791" s="66" t="s">
        <v>435</v>
      </c>
      <c r="D791" s="67" t="s">
        <v>1231</v>
      </c>
    </row>
    <row r="792" spans="3:4">
      <c r="C792" s="66" t="s">
        <v>435</v>
      </c>
      <c r="D792" s="67" t="s">
        <v>1232</v>
      </c>
    </row>
    <row r="793" spans="3:4">
      <c r="C793" s="66" t="s">
        <v>435</v>
      </c>
      <c r="D793" s="67" t="s">
        <v>1233</v>
      </c>
    </row>
    <row r="794" spans="3:4">
      <c r="C794" s="66" t="s">
        <v>435</v>
      </c>
      <c r="D794" s="67" t="s">
        <v>1234</v>
      </c>
    </row>
    <row r="795" spans="3:4">
      <c r="C795" s="66" t="s">
        <v>437</v>
      </c>
      <c r="D795" s="67" t="s">
        <v>1235</v>
      </c>
    </row>
    <row r="796" spans="3:4">
      <c r="C796" s="66" t="s">
        <v>437</v>
      </c>
      <c r="D796" s="67" t="s">
        <v>1236</v>
      </c>
    </row>
    <row r="797" spans="3:4">
      <c r="C797" s="66" t="s">
        <v>437</v>
      </c>
      <c r="D797" s="67" t="s">
        <v>1237</v>
      </c>
    </row>
    <row r="798" spans="3:4">
      <c r="C798" s="66" t="s">
        <v>437</v>
      </c>
      <c r="D798" s="67" t="s">
        <v>1238</v>
      </c>
    </row>
    <row r="799" spans="3:4">
      <c r="C799" s="66" t="s">
        <v>437</v>
      </c>
      <c r="D799" s="67" t="s">
        <v>1239</v>
      </c>
    </row>
    <row r="800" spans="3:4">
      <c r="C800" s="66" t="s">
        <v>437</v>
      </c>
      <c r="D800" s="67" t="s">
        <v>1240</v>
      </c>
    </row>
    <row r="801" spans="3:4">
      <c r="C801" s="66" t="s">
        <v>437</v>
      </c>
      <c r="D801" s="67" t="s">
        <v>1241</v>
      </c>
    </row>
    <row r="802" spans="3:4">
      <c r="C802" s="66" t="s">
        <v>437</v>
      </c>
      <c r="D802" s="67" t="s">
        <v>1242</v>
      </c>
    </row>
    <row r="803" spans="3:4">
      <c r="C803" s="66" t="s">
        <v>437</v>
      </c>
      <c r="D803" s="67" t="s">
        <v>1243</v>
      </c>
    </row>
    <row r="804" spans="3:4">
      <c r="C804" s="66" t="s">
        <v>437</v>
      </c>
      <c r="D804" s="67" t="s">
        <v>1244</v>
      </c>
    </row>
    <row r="805" spans="3:4">
      <c r="C805" s="66" t="s">
        <v>437</v>
      </c>
      <c r="D805" s="67" t="s">
        <v>612</v>
      </c>
    </row>
    <row r="806" spans="3:4">
      <c r="C806" s="66" t="s">
        <v>437</v>
      </c>
      <c r="D806" s="67" t="s">
        <v>1245</v>
      </c>
    </row>
    <row r="807" spans="3:4">
      <c r="C807" s="66" t="s">
        <v>437</v>
      </c>
      <c r="D807" s="67" t="s">
        <v>1246</v>
      </c>
    </row>
    <row r="808" spans="3:4">
      <c r="C808" s="66" t="s">
        <v>437</v>
      </c>
      <c r="D808" s="67" t="s">
        <v>1247</v>
      </c>
    </row>
    <row r="809" spans="3:4">
      <c r="C809" s="66" t="s">
        <v>437</v>
      </c>
      <c r="D809" s="67" t="s">
        <v>1248</v>
      </c>
    </row>
    <row r="810" spans="3:4">
      <c r="C810" s="66" t="s">
        <v>437</v>
      </c>
      <c r="D810" s="67" t="s">
        <v>1249</v>
      </c>
    </row>
    <row r="811" spans="3:4">
      <c r="C811" s="66" t="s">
        <v>437</v>
      </c>
      <c r="D811" s="67" t="s">
        <v>1250</v>
      </c>
    </row>
    <row r="812" spans="3:4">
      <c r="C812" s="66" t="s">
        <v>439</v>
      </c>
      <c r="D812" s="67" t="s">
        <v>1251</v>
      </c>
    </row>
    <row r="813" spans="3:4">
      <c r="C813" s="66" t="s">
        <v>439</v>
      </c>
      <c r="D813" s="67" t="s">
        <v>1252</v>
      </c>
    </row>
    <row r="814" spans="3:4">
      <c r="C814" s="66" t="s">
        <v>439</v>
      </c>
      <c r="D814" s="67" t="s">
        <v>1253</v>
      </c>
    </row>
    <row r="815" spans="3:4">
      <c r="C815" s="66" t="s">
        <v>439</v>
      </c>
      <c r="D815" s="67" t="s">
        <v>1254</v>
      </c>
    </row>
    <row r="816" spans="3:4">
      <c r="C816" s="66" t="s">
        <v>439</v>
      </c>
      <c r="D816" s="67" t="s">
        <v>1255</v>
      </c>
    </row>
    <row r="817" spans="3:4">
      <c r="C817" s="66" t="s">
        <v>439</v>
      </c>
      <c r="D817" s="67" t="s">
        <v>1256</v>
      </c>
    </row>
    <row r="818" spans="3:4">
      <c r="C818" s="66" t="s">
        <v>439</v>
      </c>
      <c r="D818" s="67" t="s">
        <v>1257</v>
      </c>
    </row>
    <row r="819" spans="3:4">
      <c r="C819" s="66" t="s">
        <v>439</v>
      </c>
      <c r="D819" s="67" t="s">
        <v>1258</v>
      </c>
    </row>
    <row r="820" spans="3:4">
      <c r="C820" s="66" t="s">
        <v>439</v>
      </c>
      <c r="D820" s="67" t="s">
        <v>1259</v>
      </c>
    </row>
    <row r="821" spans="3:4">
      <c r="C821" s="66" t="s">
        <v>439</v>
      </c>
      <c r="D821" s="67" t="s">
        <v>1260</v>
      </c>
    </row>
    <row r="822" spans="3:4">
      <c r="C822" s="66" t="s">
        <v>439</v>
      </c>
      <c r="D822" s="67" t="s">
        <v>1261</v>
      </c>
    </row>
    <row r="823" spans="3:4">
      <c r="C823" s="66" t="s">
        <v>439</v>
      </c>
      <c r="D823" s="67" t="s">
        <v>1262</v>
      </c>
    </row>
    <row r="824" spans="3:4">
      <c r="C824" s="66" t="s">
        <v>439</v>
      </c>
      <c r="D824" s="67" t="s">
        <v>1263</v>
      </c>
    </row>
    <row r="825" spans="3:4">
      <c r="C825" s="66" t="s">
        <v>439</v>
      </c>
      <c r="D825" s="67" t="s">
        <v>1264</v>
      </c>
    </row>
    <row r="826" spans="3:4">
      <c r="C826" s="66" t="s">
        <v>439</v>
      </c>
      <c r="D826" s="67" t="s">
        <v>1265</v>
      </c>
    </row>
    <row r="827" spans="3:4">
      <c r="C827" s="66" t="s">
        <v>439</v>
      </c>
      <c r="D827" s="67" t="s">
        <v>1266</v>
      </c>
    </row>
    <row r="828" spans="3:4">
      <c r="C828" s="66" t="s">
        <v>439</v>
      </c>
      <c r="D828" s="67" t="s">
        <v>672</v>
      </c>
    </row>
    <row r="829" spans="3:4">
      <c r="C829" s="66" t="s">
        <v>439</v>
      </c>
      <c r="D829" s="67" t="s">
        <v>1267</v>
      </c>
    </row>
    <row r="830" spans="3:4">
      <c r="C830" s="66" t="s">
        <v>439</v>
      </c>
      <c r="D830" s="67" t="s">
        <v>1268</v>
      </c>
    </row>
    <row r="831" spans="3:4">
      <c r="C831" s="66" t="s">
        <v>439</v>
      </c>
      <c r="D831" s="67" t="s">
        <v>1269</v>
      </c>
    </row>
    <row r="832" spans="3:4">
      <c r="C832" s="66" t="s">
        <v>439</v>
      </c>
      <c r="D832" s="67" t="s">
        <v>1270</v>
      </c>
    </row>
    <row r="833" spans="3:4">
      <c r="C833" s="66" t="s">
        <v>439</v>
      </c>
      <c r="D833" s="67" t="s">
        <v>1271</v>
      </c>
    </row>
    <row r="834" spans="3:4">
      <c r="C834" s="66" t="s">
        <v>439</v>
      </c>
      <c r="D834" s="67" t="s">
        <v>1272</v>
      </c>
    </row>
    <row r="835" spans="3:4">
      <c r="C835" s="66" t="s">
        <v>439</v>
      </c>
      <c r="D835" s="67" t="s">
        <v>1273</v>
      </c>
    </row>
    <row r="836" spans="3:4">
      <c r="C836" s="66" t="s">
        <v>439</v>
      </c>
      <c r="D836" s="67" t="s">
        <v>1274</v>
      </c>
    </row>
    <row r="837" spans="3:4">
      <c r="C837" s="66" t="s">
        <v>439</v>
      </c>
      <c r="D837" s="67" t="s">
        <v>1275</v>
      </c>
    </row>
    <row r="838" spans="3:4">
      <c r="C838" s="66" t="s">
        <v>439</v>
      </c>
      <c r="D838" s="67" t="s">
        <v>1276</v>
      </c>
    </row>
    <row r="839" spans="3:4">
      <c r="C839" s="66" t="s">
        <v>441</v>
      </c>
      <c r="D839" s="67" t="s">
        <v>1277</v>
      </c>
    </row>
    <row r="840" spans="3:4">
      <c r="C840" s="66" t="s">
        <v>441</v>
      </c>
      <c r="D840" s="67" t="s">
        <v>1278</v>
      </c>
    </row>
    <row r="841" spans="3:4">
      <c r="C841" s="66" t="s">
        <v>441</v>
      </c>
      <c r="D841" s="67" t="s">
        <v>1279</v>
      </c>
    </row>
    <row r="842" spans="3:4">
      <c r="C842" s="66" t="s">
        <v>441</v>
      </c>
      <c r="D842" s="67" t="s">
        <v>1280</v>
      </c>
    </row>
    <row r="843" spans="3:4">
      <c r="C843" s="66" t="s">
        <v>441</v>
      </c>
      <c r="D843" s="67" t="s">
        <v>1281</v>
      </c>
    </row>
    <row r="844" spans="3:4">
      <c r="C844" s="66" t="s">
        <v>441</v>
      </c>
      <c r="D844" s="67" t="s">
        <v>1282</v>
      </c>
    </row>
    <row r="845" spans="3:4">
      <c r="C845" s="66" t="s">
        <v>441</v>
      </c>
      <c r="D845" s="67" t="s">
        <v>1283</v>
      </c>
    </row>
    <row r="846" spans="3:4">
      <c r="C846" s="66" t="s">
        <v>441</v>
      </c>
      <c r="D846" s="67" t="s">
        <v>1284</v>
      </c>
    </row>
    <row r="847" spans="3:4">
      <c r="C847" s="66" t="s">
        <v>441</v>
      </c>
      <c r="D847" s="67" t="s">
        <v>1285</v>
      </c>
    </row>
    <row r="848" spans="3:4">
      <c r="C848" s="66" t="s">
        <v>441</v>
      </c>
      <c r="D848" s="67" t="s">
        <v>1286</v>
      </c>
    </row>
    <row r="849" spans="3:4">
      <c r="C849" s="66" t="s">
        <v>441</v>
      </c>
      <c r="D849" s="67" t="s">
        <v>1287</v>
      </c>
    </row>
    <row r="850" spans="3:4">
      <c r="C850" s="66" t="s">
        <v>441</v>
      </c>
      <c r="D850" s="67" t="s">
        <v>1288</v>
      </c>
    </row>
    <row r="851" spans="3:4">
      <c r="C851" s="66" t="s">
        <v>441</v>
      </c>
      <c r="D851" s="67" t="s">
        <v>1289</v>
      </c>
    </row>
    <row r="852" spans="3:4">
      <c r="C852" s="66" t="s">
        <v>441</v>
      </c>
      <c r="D852" s="67" t="s">
        <v>1290</v>
      </c>
    </row>
    <row r="853" spans="3:4">
      <c r="C853" s="66" t="s">
        <v>441</v>
      </c>
      <c r="D853" s="67" t="s">
        <v>1291</v>
      </c>
    </row>
    <row r="854" spans="3:4">
      <c r="C854" s="66" t="s">
        <v>441</v>
      </c>
      <c r="D854" s="67" t="s">
        <v>1292</v>
      </c>
    </row>
    <row r="855" spans="3:4">
      <c r="C855" s="66" t="s">
        <v>441</v>
      </c>
      <c r="D855" s="67" t="s">
        <v>1293</v>
      </c>
    </row>
    <row r="856" spans="3:4">
      <c r="C856" s="66" t="s">
        <v>441</v>
      </c>
      <c r="D856" s="67" t="s">
        <v>1294</v>
      </c>
    </row>
    <row r="857" spans="3:4">
      <c r="C857" s="66" t="s">
        <v>441</v>
      </c>
      <c r="D857" s="67" t="s">
        <v>1295</v>
      </c>
    </row>
    <row r="858" spans="3:4">
      <c r="C858" s="66" t="s">
        <v>441</v>
      </c>
      <c r="D858" s="67" t="s">
        <v>1296</v>
      </c>
    </row>
    <row r="859" spans="3:4">
      <c r="C859" s="66" t="s">
        <v>441</v>
      </c>
      <c r="D859" s="67" t="s">
        <v>1297</v>
      </c>
    </row>
    <row r="860" spans="3:4">
      <c r="C860" s="66" t="s">
        <v>441</v>
      </c>
      <c r="D860" s="67" t="s">
        <v>946</v>
      </c>
    </row>
    <row r="861" spans="3:4">
      <c r="C861" s="66" t="s">
        <v>441</v>
      </c>
      <c r="D861" s="67" t="s">
        <v>1298</v>
      </c>
    </row>
    <row r="862" spans="3:4">
      <c r="C862" s="66" t="s">
        <v>441</v>
      </c>
      <c r="D862" s="67" t="s">
        <v>1299</v>
      </c>
    </row>
    <row r="863" spans="3:4">
      <c r="C863" s="66" t="s">
        <v>441</v>
      </c>
      <c r="D863" s="67" t="s">
        <v>1300</v>
      </c>
    </row>
    <row r="864" spans="3:4">
      <c r="C864" s="66" t="s">
        <v>441</v>
      </c>
      <c r="D864" s="67" t="s">
        <v>1301</v>
      </c>
    </row>
    <row r="865" spans="3:4">
      <c r="C865" s="66" t="s">
        <v>441</v>
      </c>
      <c r="D865" s="67" t="s">
        <v>1302</v>
      </c>
    </row>
    <row r="866" spans="3:4">
      <c r="C866" s="66" t="s">
        <v>441</v>
      </c>
      <c r="D866" s="67" t="s">
        <v>1303</v>
      </c>
    </row>
    <row r="867" spans="3:4">
      <c r="C867" s="66" t="s">
        <v>441</v>
      </c>
      <c r="D867" s="67" t="s">
        <v>1304</v>
      </c>
    </row>
    <row r="868" spans="3:4">
      <c r="C868" s="66" t="s">
        <v>441</v>
      </c>
      <c r="D868" s="67" t="s">
        <v>1305</v>
      </c>
    </row>
    <row r="869" spans="3:4">
      <c r="C869" s="66" t="s">
        <v>441</v>
      </c>
      <c r="D869" s="67" t="s">
        <v>1306</v>
      </c>
    </row>
    <row r="870" spans="3:4">
      <c r="C870" s="66" t="s">
        <v>441</v>
      </c>
      <c r="D870" s="67" t="s">
        <v>1307</v>
      </c>
    </row>
    <row r="871" spans="3:4">
      <c r="C871" s="66" t="s">
        <v>441</v>
      </c>
      <c r="D871" s="67" t="s">
        <v>1308</v>
      </c>
    </row>
    <row r="872" spans="3:4">
      <c r="C872" s="66" t="s">
        <v>441</v>
      </c>
      <c r="D872" s="67" t="s">
        <v>1309</v>
      </c>
    </row>
    <row r="873" spans="3:4">
      <c r="C873" s="66" t="s">
        <v>441</v>
      </c>
      <c r="D873" s="67" t="s">
        <v>1310</v>
      </c>
    </row>
    <row r="874" spans="3:4">
      <c r="C874" s="66" t="s">
        <v>441</v>
      </c>
      <c r="D874" s="67" t="s">
        <v>1311</v>
      </c>
    </row>
    <row r="875" spans="3:4">
      <c r="C875" s="66" t="s">
        <v>441</v>
      </c>
      <c r="D875" s="67" t="s">
        <v>1312</v>
      </c>
    </row>
    <row r="876" spans="3:4">
      <c r="C876" s="66" t="s">
        <v>441</v>
      </c>
      <c r="D876" s="67" t="s">
        <v>1313</v>
      </c>
    </row>
    <row r="877" spans="3:4">
      <c r="C877" s="66" t="s">
        <v>441</v>
      </c>
      <c r="D877" s="67" t="s">
        <v>1314</v>
      </c>
    </row>
    <row r="878" spans="3:4">
      <c r="C878" s="66" t="s">
        <v>441</v>
      </c>
      <c r="D878" s="67" t="s">
        <v>1315</v>
      </c>
    </row>
    <row r="879" spans="3:4">
      <c r="C879" s="66" t="s">
        <v>441</v>
      </c>
      <c r="D879" s="67" t="s">
        <v>1316</v>
      </c>
    </row>
    <row r="880" spans="3:4">
      <c r="C880" s="66" t="s">
        <v>441</v>
      </c>
      <c r="D880" s="67" t="s">
        <v>1317</v>
      </c>
    </row>
    <row r="881" spans="3:4">
      <c r="C881" s="66" t="s">
        <v>441</v>
      </c>
      <c r="D881" s="67" t="s">
        <v>1318</v>
      </c>
    </row>
    <row r="882" spans="3:4">
      <c r="C882" s="66" t="s">
        <v>441</v>
      </c>
      <c r="D882" s="67" t="s">
        <v>1319</v>
      </c>
    </row>
    <row r="883" spans="3:4">
      <c r="C883" s="66" t="s">
        <v>441</v>
      </c>
      <c r="D883" s="67" t="s">
        <v>1320</v>
      </c>
    </row>
    <row r="884" spans="3:4">
      <c r="C884" s="66" t="s">
        <v>441</v>
      </c>
      <c r="D884" s="67" t="s">
        <v>1321</v>
      </c>
    </row>
    <row r="885" spans="3:4">
      <c r="C885" s="66" t="s">
        <v>441</v>
      </c>
      <c r="D885" s="67" t="s">
        <v>1322</v>
      </c>
    </row>
    <row r="886" spans="3:4">
      <c r="C886" s="66" t="s">
        <v>441</v>
      </c>
      <c r="D886" s="67" t="s">
        <v>1323</v>
      </c>
    </row>
    <row r="887" spans="3:4">
      <c r="C887" s="66" t="s">
        <v>441</v>
      </c>
      <c r="D887" s="67" t="s">
        <v>1324</v>
      </c>
    </row>
    <row r="888" spans="3:4">
      <c r="C888" s="66" t="s">
        <v>441</v>
      </c>
      <c r="D888" s="67" t="s">
        <v>1325</v>
      </c>
    </row>
    <row r="889" spans="3:4">
      <c r="C889" s="66" t="s">
        <v>441</v>
      </c>
      <c r="D889" s="67" t="s">
        <v>1326</v>
      </c>
    </row>
    <row r="890" spans="3:4">
      <c r="C890" s="66" t="s">
        <v>441</v>
      </c>
      <c r="D890" s="67" t="s">
        <v>1327</v>
      </c>
    </row>
    <row r="891" spans="3:4">
      <c r="C891" s="66" t="s">
        <v>441</v>
      </c>
      <c r="D891" s="67" t="s">
        <v>1328</v>
      </c>
    </row>
    <row r="892" spans="3:4">
      <c r="C892" s="66" t="s">
        <v>441</v>
      </c>
      <c r="D892" s="67" t="s">
        <v>1329</v>
      </c>
    </row>
    <row r="893" spans="3:4">
      <c r="C893" s="66" t="s">
        <v>441</v>
      </c>
      <c r="D893" s="67" t="s">
        <v>1330</v>
      </c>
    </row>
    <row r="894" spans="3:4">
      <c r="C894" s="66" t="s">
        <v>441</v>
      </c>
      <c r="D894" s="67" t="s">
        <v>1331</v>
      </c>
    </row>
    <row r="895" spans="3:4">
      <c r="C895" s="66" t="s">
        <v>441</v>
      </c>
      <c r="D895" s="67" t="s">
        <v>1332</v>
      </c>
    </row>
    <row r="896" spans="3:4">
      <c r="C896" s="66" t="s">
        <v>441</v>
      </c>
      <c r="D896" s="67" t="s">
        <v>1333</v>
      </c>
    </row>
    <row r="897" spans="3:4">
      <c r="C897" s="66" t="s">
        <v>441</v>
      </c>
      <c r="D897" s="67" t="s">
        <v>1334</v>
      </c>
    </row>
    <row r="898" spans="3:4">
      <c r="C898" s="66" t="s">
        <v>441</v>
      </c>
      <c r="D898" s="67" t="s">
        <v>1335</v>
      </c>
    </row>
    <row r="899" spans="3:4">
      <c r="C899" s="66" t="s">
        <v>441</v>
      </c>
      <c r="D899" s="67" t="s">
        <v>1336</v>
      </c>
    </row>
    <row r="900" spans="3:4">
      <c r="C900" s="66" t="s">
        <v>441</v>
      </c>
      <c r="D900" s="67" t="s">
        <v>1337</v>
      </c>
    </row>
    <row r="901" spans="3:4">
      <c r="C901" s="66" t="s">
        <v>441</v>
      </c>
      <c r="D901" s="67" t="s">
        <v>1338</v>
      </c>
    </row>
    <row r="902" spans="3:4">
      <c r="C902" s="66" t="s">
        <v>441</v>
      </c>
      <c r="D902" s="67" t="s">
        <v>612</v>
      </c>
    </row>
    <row r="903" spans="3:4">
      <c r="C903" s="66" t="s">
        <v>441</v>
      </c>
      <c r="D903" s="67" t="s">
        <v>1339</v>
      </c>
    </row>
    <row r="904" spans="3:4">
      <c r="C904" s="66" t="s">
        <v>441</v>
      </c>
      <c r="D904" s="67" t="s">
        <v>1340</v>
      </c>
    </row>
    <row r="905" spans="3:4">
      <c r="C905" s="66" t="s">
        <v>441</v>
      </c>
      <c r="D905" s="67" t="s">
        <v>1341</v>
      </c>
    </row>
    <row r="906" spans="3:4">
      <c r="C906" s="66" t="s">
        <v>441</v>
      </c>
      <c r="D906" s="67" t="s">
        <v>1342</v>
      </c>
    </row>
    <row r="907" spans="3:4">
      <c r="C907" s="66" t="s">
        <v>441</v>
      </c>
      <c r="D907" s="67" t="s">
        <v>1343</v>
      </c>
    </row>
    <row r="908" spans="3:4">
      <c r="C908" s="66" t="s">
        <v>441</v>
      </c>
      <c r="D908" s="67" t="s">
        <v>952</v>
      </c>
    </row>
    <row r="909" spans="3:4">
      <c r="C909" s="66" t="s">
        <v>441</v>
      </c>
      <c r="D909" s="67" t="s">
        <v>1344</v>
      </c>
    </row>
    <row r="910" spans="3:4">
      <c r="C910" s="66" t="s">
        <v>441</v>
      </c>
      <c r="D910" s="67" t="s">
        <v>1345</v>
      </c>
    </row>
    <row r="911" spans="3:4">
      <c r="C911" s="66" t="s">
        <v>441</v>
      </c>
      <c r="D911" s="67" t="s">
        <v>1346</v>
      </c>
    </row>
    <row r="912" spans="3:4">
      <c r="C912" s="66" t="s">
        <v>441</v>
      </c>
      <c r="D912" s="67" t="s">
        <v>1347</v>
      </c>
    </row>
    <row r="913" spans="3:4">
      <c r="C913" s="66" t="s">
        <v>441</v>
      </c>
      <c r="D913" s="67" t="s">
        <v>1348</v>
      </c>
    </row>
    <row r="914" spans="3:4">
      <c r="C914" s="66" t="s">
        <v>441</v>
      </c>
      <c r="D914" s="67" t="s">
        <v>1349</v>
      </c>
    </row>
    <row r="915" spans="3:4">
      <c r="C915" s="66" t="s">
        <v>441</v>
      </c>
      <c r="D915" s="67" t="s">
        <v>1350</v>
      </c>
    </row>
    <row r="916" spans="3:4">
      <c r="C916" s="66" t="s">
        <v>443</v>
      </c>
      <c r="D916" s="67" t="s">
        <v>1351</v>
      </c>
    </row>
    <row r="917" spans="3:4">
      <c r="C917" s="66" t="s">
        <v>443</v>
      </c>
      <c r="D917" s="67" t="s">
        <v>1352</v>
      </c>
    </row>
    <row r="918" spans="3:4">
      <c r="C918" s="66" t="s">
        <v>443</v>
      </c>
      <c r="D918" s="67" t="s">
        <v>1353</v>
      </c>
    </row>
    <row r="919" spans="3:4">
      <c r="C919" s="66" t="s">
        <v>443</v>
      </c>
      <c r="D919" s="67" t="s">
        <v>1354</v>
      </c>
    </row>
    <row r="920" spans="3:4">
      <c r="C920" s="66" t="s">
        <v>443</v>
      </c>
      <c r="D920" s="67" t="s">
        <v>1355</v>
      </c>
    </row>
    <row r="921" spans="3:4">
      <c r="C921" s="66" t="s">
        <v>443</v>
      </c>
      <c r="D921" s="67" t="s">
        <v>1356</v>
      </c>
    </row>
    <row r="922" spans="3:4">
      <c r="C922" s="66" t="s">
        <v>443</v>
      </c>
      <c r="D922" s="67" t="s">
        <v>1357</v>
      </c>
    </row>
    <row r="923" spans="3:4">
      <c r="C923" s="66" t="s">
        <v>443</v>
      </c>
      <c r="D923" s="67" t="s">
        <v>1358</v>
      </c>
    </row>
    <row r="924" spans="3:4">
      <c r="C924" s="66" t="s">
        <v>443</v>
      </c>
      <c r="D924" s="67" t="s">
        <v>1359</v>
      </c>
    </row>
    <row r="925" spans="3:4">
      <c r="C925" s="66" t="s">
        <v>443</v>
      </c>
      <c r="D925" s="67" t="s">
        <v>1360</v>
      </c>
    </row>
    <row r="926" spans="3:4">
      <c r="C926" s="66" t="s">
        <v>443</v>
      </c>
      <c r="D926" s="67" t="s">
        <v>1361</v>
      </c>
    </row>
    <row r="927" spans="3:4">
      <c r="C927" s="66" t="s">
        <v>443</v>
      </c>
      <c r="D927" s="67" t="s">
        <v>1362</v>
      </c>
    </row>
    <row r="928" spans="3:4">
      <c r="C928" s="66" t="s">
        <v>443</v>
      </c>
      <c r="D928" s="67" t="s">
        <v>1363</v>
      </c>
    </row>
    <row r="929" spans="3:4">
      <c r="C929" s="66" t="s">
        <v>443</v>
      </c>
      <c r="D929" s="67" t="s">
        <v>1364</v>
      </c>
    </row>
    <row r="930" spans="3:4">
      <c r="C930" s="66" t="s">
        <v>443</v>
      </c>
      <c r="D930" s="67" t="s">
        <v>1365</v>
      </c>
    </row>
    <row r="931" spans="3:4">
      <c r="C931" s="66" t="s">
        <v>443</v>
      </c>
      <c r="D931" s="67" t="s">
        <v>1366</v>
      </c>
    </row>
    <row r="932" spans="3:4">
      <c r="C932" s="66" t="s">
        <v>443</v>
      </c>
      <c r="D932" s="67" t="s">
        <v>1367</v>
      </c>
    </row>
    <row r="933" spans="3:4">
      <c r="C933" s="66" t="s">
        <v>443</v>
      </c>
      <c r="D933" s="67" t="s">
        <v>1368</v>
      </c>
    </row>
    <row r="934" spans="3:4">
      <c r="C934" s="66" t="s">
        <v>443</v>
      </c>
      <c r="D934" s="67" t="s">
        <v>1369</v>
      </c>
    </row>
    <row r="935" spans="3:4">
      <c r="C935" s="66" t="s">
        <v>443</v>
      </c>
      <c r="D935" s="67" t="s">
        <v>1370</v>
      </c>
    </row>
    <row r="936" spans="3:4">
      <c r="C936" s="66" t="s">
        <v>443</v>
      </c>
      <c r="D936" s="67" t="s">
        <v>1371</v>
      </c>
    </row>
    <row r="937" spans="3:4">
      <c r="C937" s="66" t="s">
        <v>443</v>
      </c>
      <c r="D937" s="67" t="s">
        <v>1372</v>
      </c>
    </row>
    <row r="938" spans="3:4">
      <c r="C938" s="66" t="s">
        <v>443</v>
      </c>
      <c r="D938" s="67" t="s">
        <v>1373</v>
      </c>
    </row>
    <row r="939" spans="3:4">
      <c r="C939" s="66" t="s">
        <v>443</v>
      </c>
      <c r="D939" s="67" t="s">
        <v>1374</v>
      </c>
    </row>
    <row r="940" spans="3:4">
      <c r="C940" s="66" t="s">
        <v>443</v>
      </c>
      <c r="D940" s="67" t="s">
        <v>1375</v>
      </c>
    </row>
    <row r="941" spans="3:4">
      <c r="C941" s="66" t="s">
        <v>443</v>
      </c>
      <c r="D941" s="67" t="s">
        <v>1376</v>
      </c>
    </row>
    <row r="942" spans="3:4">
      <c r="C942" s="66" t="s">
        <v>443</v>
      </c>
      <c r="D942" s="67" t="s">
        <v>1377</v>
      </c>
    </row>
    <row r="943" spans="3:4">
      <c r="C943" s="66" t="s">
        <v>443</v>
      </c>
      <c r="D943" s="67" t="s">
        <v>1378</v>
      </c>
    </row>
    <row r="944" spans="3:4">
      <c r="C944" s="66" t="s">
        <v>443</v>
      </c>
      <c r="D944" s="67" t="s">
        <v>1379</v>
      </c>
    </row>
    <row r="945" spans="3:4">
      <c r="C945" s="66" t="s">
        <v>443</v>
      </c>
      <c r="D945" s="67" t="s">
        <v>1380</v>
      </c>
    </row>
    <row r="946" spans="3:4">
      <c r="C946" s="66" t="s">
        <v>443</v>
      </c>
      <c r="D946" s="67" t="s">
        <v>1381</v>
      </c>
    </row>
    <row r="947" spans="3:4">
      <c r="C947" s="66" t="s">
        <v>443</v>
      </c>
      <c r="D947" s="67" t="s">
        <v>612</v>
      </c>
    </row>
    <row r="948" spans="3:4">
      <c r="C948" s="66" t="s">
        <v>443</v>
      </c>
      <c r="D948" s="67" t="s">
        <v>1382</v>
      </c>
    </row>
    <row r="949" spans="3:4">
      <c r="C949" s="66" t="s">
        <v>443</v>
      </c>
      <c r="D949" s="67" t="s">
        <v>1383</v>
      </c>
    </row>
    <row r="950" spans="3:4">
      <c r="C950" s="66" t="s">
        <v>443</v>
      </c>
      <c r="D950" s="67" t="s">
        <v>1384</v>
      </c>
    </row>
    <row r="951" spans="3:4">
      <c r="C951" s="66" t="s">
        <v>443</v>
      </c>
      <c r="D951" s="67" t="s">
        <v>1385</v>
      </c>
    </row>
    <row r="952" spans="3:4">
      <c r="C952" s="66" t="s">
        <v>443</v>
      </c>
      <c r="D952" s="67" t="s">
        <v>1386</v>
      </c>
    </row>
    <row r="953" spans="3:4">
      <c r="C953" s="66" t="s">
        <v>443</v>
      </c>
      <c r="D953" s="67" t="s">
        <v>1387</v>
      </c>
    </row>
    <row r="954" spans="3:4">
      <c r="C954" s="66" t="s">
        <v>443</v>
      </c>
      <c r="D954" s="67" t="s">
        <v>1388</v>
      </c>
    </row>
    <row r="955" spans="3:4">
      <c r="C955" s="66" t="s">
        <v>443</v>
      </c>
      <c r="D955" s="67" t="s">
        <v>1389</v>
      </c>
    </row>
    <row r="956" spans="3:4">
      <c r="C956" s="66" t="s">
        <v>443</v>
      </c>
      <c r="D956" s="67" t="s">
        <v>1390</v>
      </c>
    </row>
    <row r="957" spans="3:4">
      <c r="C957" s="66" t="s">
        <v>443</v>
      </c>
      <c r="D957" s="67" t="s">
        <v>1391</v>
      </c>
    </row>
    <row r="958" spans="3:4">
      <c r="C958" s="66" t="s">
        <v>445</v>
      </c>
      <c r="D958" s="67" t="s">
        <v>1392</v>
      </c>
    </row>
    <row r="959" spans="3:4">
      <c r="C959" s="66" t="s">
        <v>445</v>
      </c>
      <c r="D959" s="67" t="s">
        <v>1393</v>
      </c>
    </row>
    <row r="960" spans="3:4">
      <c r="C960" s="66" t="s">
        <v>445</v>
      </c>
      <c r="D960" s="67" t="s">
        <v>1394</v>
      </c>
    </row>
    <row r="961" spans="3:4">
      <c r="C961" s="66" t="s">
        <v>445</v>
      </c>
      <c r="D961" s="67" t="s">
        <v>1395</v>
      </c>
    </row>
    <row r="962" spans="3:4">
      <c r="C962" s="66" t="s">
        <v>445</v>
      </c>
      <c r="D962" s="67" t="s">
        <v>1396</v>
      </c>
    </row>
    <row r="963" spans="3:4">
      <c r="C963" s="66" t="s">
        <v>445</v>
      </c>
      <c r="D963" s="67" t="s">
        <v>1397</v>
      </c>
    </row>
    <row r="964" spans="3:4">
      <c r="C964" s="66" t="s">
        <v>445</v>
      </c>
      <c r="D964" s="67" t="s">
        <v>1398</v>
      </c>
    </row>
    <row r="965" spans="3:4">
      <c r="C965" s="66" t="s">
        <v>445</v>
      </c>
      <c r="D965" s="67" t="s">
        <v>1399</v>
      </c>
    </row>
    <row r="966" spans="3:4">
      <c r="C966" s="66" t="s">
        <v>445</v>
      </c>
      <c r="D966" s="67" t="s">
        <v>1400</v>
      </c>
    </row>
    <row r="967" spans="3:4">
      <c r="C967" s="66" t="s">
        <v>445</v>
      </c>
      <c r="D967" s="67" t="s">
        <v>1401</v>
      </c>
    </row>
    <row r="968" spans="3:4">
      <c r="C968" s="66" t="s">
        <v>445</v>
      </c>
      <c r="D968" s="67" t="s">
        <v>1402</v>
      </c>
    </row>
    <row r="969" spans="3:4">
      <c r="C969" s="66" t="s">
        <v>445</v>
      </c>
      <c r="D969" s="67" t="s">
        <v>1403</v>
      </c>
    </row>
    <row r="970" spans="3:4">
      <c r="C970" s="66" t="s">
        <v>445</v>
      </c>
      <c r="D970" s="67" t="s">
        <v>1404</v>
      </c>
    </row>
    <row r="971" spans="3:4">
      <c r="C971" s="66" t="s">
        <v>445</v>
      </c>
      <c r="D971" s="67" t="s">
        <v>1405</v>
      </c>
    </row>
    <row r="972" spans="3:4">
      <c r="C972" s="66" t="s">
        <v>445</v>
      </c>
      <c r="D972" s="67" t="s">
        <v>1406</v>
      </c>
    </row>
    <row r="973" spans="3:4">
      <c r="C973" s="66" t="s">
        <v>445</v>
      </c>
      <c r="D973" s="67" t="s">
        <v>1407</v>
      </c>
    </row>
    <row r="974" spans="3:4">
      <c r="C974" s="66" t="s">
        <v>445</v>
      </c>
      <c r="D974" s="67" t="s">
        <v>1408</v>
      </c>
    </row>
    <row r="975" spans="3:4">
      <c r="C975" s="66" t="s">
        <v>445</v>
      </c>
      <c r="D975" s="67" t="s">
        <v>1409</v>
      </c>
    </row>
    <row r="976" spans="3:4">
      <c r="C976" s="66" t="s">
        <v>445</v>
      </c>
      <c r="D976" s="67" t="s">
        <v>1410</v>
      </c>
    </row>
    <row r="977" spans="3:4">
      <c r="C977" s="66" t="s">
        <v>445</v>
      </c>
      <c r="D977" s="67" t="s">
        <v>1411</v>
      </c>
    </row>
    <row r="978" spans="3:4">
      <c r="C978" s="66" t="s">
        <v>445</v>
      </c>
      <c r="D978" s="67" t="s">
        <v>1412</v>
      </c>
    </row>
    <row r="979" spans="3:4">
      <c r="C979" s="66" t="s">
        <v>445</v>
      </c>
      <c r="D979" s="67" t="s">
        <v>1413</v>
      </c>
    </row>
    <row r="980" spans="3:4">
      <c r="C980" s="66" t="s">
        <v>445</v>
      </c>
      <c r="D980" s="67" t="s">
        <v>1414</v>
      </c>
    </row>
    <row r="981" spans="3:4">
      <c r="C981" s="66" t="s">
        <v>445</v>
      </c>
      <c r="D981" s="67" t="s">
        <v>1415</v>
      </c>
    </row>
    <row r="982" spans="3:4">
      <c r="C982" s="66" t="s">
        <v>445</v>
      </c>
      <c r="D982" s="67" t="s">
        <v>1416</v>
      </c>
    </row>
    <row r="983" spans="3:4">
      <c r="C983" s="66" t="s">
        <v>445</v>
      </c>
      <c r="D983" s="67" t="s">
        <v>1417</v>
      </c>
    </row>
    <row r="984" spans="3:4">
      <c r="C984" s="66" t="s">
        <v>445</v>
      </c>
      <c r="D984" s="67" t="s">
        <v>1418</v>
      </c>
    </row>
    <row r="985" spans="3:4">
      <c r="C985" s="66" t="s">
        <v>445</v>
      </c>
      <c r="D985" s="67" t="s">
        <v>1419</v>
      </c>
    </row>
    <row r="986" spans="3:4">
      <c r="C986" s="66" t="s">
        <v>445</v>
      </c>
      <c r="D986" s="67" t="s">
        <v>1420</v>
      </c>
    </row>
    <row r="987" spans="3:4">
      <c r="C987" s="66" t="s">
        <v>445</v>
      </c>
      <c r="D987" s="67" t="s">
        <v>605</v>
      </c>
    </row>
    <row r="988" spans="3:4">
      <c r="C988" s="66" t="s">
        <v>445</v>
      </c>
      <c r="D988" s="67" t="s">
        <v>1421</v>
      </c>
    </row>
    <row r="989" spans="3:4">
      <c r="C989" s="66" t="s">
        <v>445</v>
      </c>
      <c r="D989" s="67" t="s">
        <v>1422</v>
      </c>
    </row>
    <row r="990" spans="3:4">
      <c r="C990" s="66" t="s">
        <v>445</v>
      </c>
      <c r="D990" s="67" t="s">
        <v>1423</v>
      </c>
    </row>
    <row r="991" spans="3:4">
      <c r="C991" s="66" t="s">
        <v>445</v>
      </c>
      <c r="D991" s="67" t="s">
        <v>1424</v>
      </c>
    </row>
    <row r="992" spans="3:4">
      <c r="C992" s="66" t="s">
        <v>445</v>
      </c>
      <c r="D992" s="67" t="s">
        <v>490</v>
      </c>
    </row>
    <row r="993" spans="3:4">
      <c r="C993" s="66" t="s">
        <v>447</v>
      </c>
      <c r="D993" s="67" t="s">
        <v>1425</v>
      </c>
    </row>
    <row r="994" spans="3:4">
      <c r="C994" s="66" t="s">
        <v>447</v>
      </c>
      <c r="D994" s="67" t="s">
        <v>1426</v>
      </c>
    </row>
    <row r="995" spans="3:4">
      <c r="C995" s="66" t="s">
        <v>447</v>
      </c>
      <c r="D995" s="67" t="s">
        <v>1427</v>
      </c>
    </row>
    <row r="996" spans="3:4">
      <c r="C996" s="66" t="s">
        <v>447</v>
      </c>
      <c r="D996" s="67" t="s">
        <v>1428</v>
      </c>
    </row>
    <row r="997" spans="3:4">
      <c r="C997" s="66" t="s">
        <v>447</v>
      </c>
      <c r="D997" s="67" t="s">
        <v>1429</v>
      </c>
    </row>
    <row r="998" spans="3:4">
      <c r="C998" s="66" t="s">
        <v>447</v>
      </c>
      <c r="D998" s="67" t="s">
        <v>1430</v>
      </c>
    </row>
    <row r="999" spans="3:4">
      <c r="C999" s="66" t="s">
        <v>447</v>
      </c>
      <c r="D999" s="67" t="s">
        <v>1431</v>
      </c>
    </row>
    <row r="1000" spans="3:4">
      <c r="C1000" s="66" t="s">
        <v>447</v>
      </c>
      <c r="D1000" s="67" t="s">
        <v>1432</v>
      </c>
    </row>
    <row r="1001" spans="3:4">
      <c r="C1001" s="66" t="s">
        <v>447</v>
      </c>
      <c r="D1001" s="67" t="s">
        <v>1433</v>
      </c>
    </row>
    <row r="1002" spans="3:4">
      <c r="C1002" s="66" t="s">
        <v>447</v>
      </c>
      <c r="D1002" s="67" t="s">
        <v>1434</v>
      </c>
    </row>
    <row r="1003" spans="3:4">
      <c r="C1003" s="66" t="s">
        <v>447</v>
      </c>
      <c r="D1003" s="67" t="s">
        <v>1435</v>
      </c>
    </row>
    <row r="1004" spans="3:4">
      <c r="C1004" s="66" t="s">
        <v>447</v>
      </c>
      <c r="D1004" s="67" t="s">
        <v>1436</v>
      </c>
    </row>
    <row r="1005" spans="3:4">
      <c r="C1005" s="66" t="s">
        <v>447</v>
      </c>
      <c r="D1005" s="67" t="s">
        <v>1437</v>
      </c>
    </row>
    <row r="1006" spans="3:4">
      <c r="C1006" s="66" t="s">
        <v>447</v>
      </c>
      <c r="D1006" s="67" t="s">
        <v>1438</v>
      </c>
    </row>
    <row r="1007" spans="3:4">
      <c r="C1007" s="66" t="s">
        <v>447</v>
      </c>
      <c r="D1007" s="67" t="s">
        <v>1439</v>
      </c>
    </row>
    <row r="1008" spans="3:4">
      <c r="C1008" s="66" t="s">
        <v>447</v>
      </c>
      <c r="D1008" s="67" t="s">
        <v>1440</v>
      </c>
    </row>
    <row r="1009" spans="3:4">
      <c r="C1009" s="66" t="s">
        <v>447</v>
      </c>
      <c r="D1009" s="67" t="s">
        <v>1441</v>
      </c>
    </row>
    <row r="1010" spans="3:4">
      <c r="C1010" s="66" t="s">
        <v>447</v>
      </c>
      <c r="D1010" s="67" t="s">
        <v>1442</v>
      </c>
    </row>
    <row r="1011" spans="3:4">
      <c r="C1011" s="66" t="s">
        <v>447</v>
      </c>
      <c r="D1011" s="67" t="s">
        <v>1443</v>
      </c>
    </row>
    <row r="1012" spans="3:4">
      <c r="C1012" s="66" t="s">
        <v>447</v>
      </c>
      <c r="D1012" s="67" t="s">
        <v>1444</v>
      </c>
    </row>
    <row r="1013" spans="3:4">
      <c r="C1013" s="66" t="s">
        <v>447</v>
      </c>
      <c r="D1013" s="67" t="s">
        <v>1445</v>
      </c>
    </row>
    <row r="1014" spans="3:4">
      <c r="C1014" s="66" t="s">
        <v>447</v>
      </c>
      <c r="D1014" s="67" t="s">
        <v>1446</v>
      </c>
    </row>
    <row r="1015" spans="3:4">
      <c r="C1015" s="66" t="s">
        <v>447</v>
      </c>
      <c r="D1015" s="67" t="s">
        <v>1447</v>
      </c>
    </row>
    <row r="1016" spans="3:4">
      <c r="C1016" s="66" t="s">
        <v>447</v>
      </c>
      <c r="D1016" s="67" t="s">
        <v>1448</v>
      </c>
    </row>
    <row r="1017" spans="3:4">
      <c r="C1017" s="66" t="s">
        <v>447</v>
      </c>
      <c r="D1017" s="67" t="s">
        <v>1449</v>
      </c>
    </row>
    <row r="1018" spans="3:4">
      <c r="C1018" s="66" t="s">
        <v>447</v>
      </c>
      <c r="D1018" s="67" t="s">
        <v>1450</v>
      </c>
    </row>
    <row r="1019" spans="3:4">
      <c r="C1019" s="66" t="s">
        <v>447</v>
      </c>
      <c r="D1019" s="67" t="s">
        <v>1451</v>
      </c>
    </row>
    <row r="1020" spans="3:4">
      <c r="C1020" s="66" t="s">
        <v>447</v>
      </c>
      <c r="D1020" s="67" t="s">
        <v>1452</v>
      </c>
    </row>
    <row r="1021" spans="3:4">
      <c r="C1021" s="66" t="s">
        <v>447</v>
      </c>
      <c r="D1021" s="67" t="s">
        <v>1453</v>
      </c>
    </row>
    <row r="1022" spans="3:4">
      <c r="C1022" s="66" t="s">
        <v>447</v>
      </c>
      <c r="D1022" s="67" t="s">
        <v>1454</v>
      </c>
    </row>
    <row r="1023" spans="3:4">
      <c r="C1023" s="66" t="s">
        <v>447</v>
      </c>
      <c r="D1023" s="67" t="s">
        <v>1455</v>
      </c>
    </row>
    <row r="1024" spans="3:4">
      <c r="C1024" s="66" t="s">
        <v>447</v>
      </c>
      <c r="D1024" s="67" t="s">
        <v>1456</v>
      </c>
    </row>
    <row r="1025" spans="3:4">
      <c r="C1025" s="66" t="s">
        <v>447</v>
      </c>
      <c r="D1025" s="67" t="s">
        <v>1457</v>
      </c>
    </row>
    <row r="1026" spans="3:4">
      <c r="C1026" s="66" t="s">
        <v>447</v>
      </c>
      <c r="D1026" s="67" t="s">
        <v>1458</v>
      </c>
    </row>
    <row r="1027" spans="3:4">
      <c r="C1027" s="66" t="s">
        <v>447</v>
      </c>
      <c r="D1027" s="67" t="s">
        <v>1459</v>
      </c>
    </row>
    <row r="1028" spans="3:4">
      <c r="C1028" s="66" t="s">
        <v>447</v>
      </c>
      <c r="D1028" s="67" t="s">
        <v>1460</v>
      </c>
    </row>
    <row r="1029" spans="3:4">
      <c r="C1029" s="66" t="s">
        <v>447</v>
      </c>
      <c r="D1029" s="67" t="s">
        <v>1461</v>
      </c>
    </row>
    <row r="1030" spans="3:4">
      <c r="C1030" s="66" t="s">
        <v>447</v>
      </c>
      <c r="D1030" s="67" t="s">
        <v>1462</v>
      </c>
    </row>
    <row r="1031" spans="3:4">
      <c r="C1031" s="66" t="s">
        <v>447</v>
      </c>
      <c r="D1031" s="67" t="s">
        <v>1463</v>
      </c>
    </row>
    <row r="1032" spans="3:4">
      <c r="C1032" s="66" t="s">
        <v>447</v>
      </c>
      <c r="D1032" s="67" t="s">
        <v>1464</v>
      </c>
    </row>
    <row r="1033" spans="3:4">
      <c r="C1033" s="66" t="s">
        <v>447</v>
      </c>
      <c r="D1033" s="67" t="s">
        <v>1465</v>
      </c>
    </row>
    <row r="1034" spans="3:4">
      <c r="C1034" s="66" t="s">
        <v>447</v>
      </c>
      <c r="D1034" s="67" t="s">
        <v>1466</v>
      </c>
    </row>
    <row r="1035" spans="3:4">
      <c r="C1035" s="66" t="s">
        <v>447</v>
      </c>
      <c r="D1035" s="67" t="s">
        <v>1467</v>
      </c>
    </row>
    <row r="1036" spans="3:4">
      <c r="C1036" s="66" t="s">
        <v>447</v>
      </c>
      <c r="D1036" s="67" t="s">
        <v>1468</v>
      </c>
    </row>
    <row r="1037" spans="3:4">
      <c r="C1037" s="66" t="s">
        <v>447</v>
      </c>
      <c r="D1037" s="67" t="s">
        <v>1469</v>
      </c>
    </row>
    <row r="1038" spans="3:4">
      <c r="C1038" s="66" t="s">
        <v>447</v>
      </c>
      <c r="D1038" s="67" t="s">
        <v>1470</v>
      </c>
    </row>
    <row r="1039" spans="3:4">
      <c r="C1039" s="66" t="s">
        <v>447</v>
      </c>
      <c r="D1039" s="67" t="s">
        <v>1471</v>
      </c>
    </row>
    <row r="1040" spans="3:4">
      <c r="C1040" s="66" t="s">
        <v>447</v>
      </c>
      <c r="D1040" s="67" t="s">
        <v>1472</v>
      </c>
    </row>
    <row r="1041" spans="3:4">
      <c r="C1041" s="66" t="s">
        <v>447</v>
      </c>
      <c r="D1041" s="67" t="s">
        <v>1247</v>
      </c>
    </row>
    <row r="1042" spans="3:4">
      <c r="C1042" s="66" t="s">
        <v>447</v>
      </c>
      <c r="D1042" s="67" t="s">
        <v>1473</v>
      </c>
    </row>
    <row r="1043" spans="3:4">
      <c r="C1043" s="66" t="s">
        <v>447</v>
      </c>
      <c r="D1043" s="67" t="s">
        <v>1474</v>
      </c>
    </row>
    <row r="1044" spans="3:4">
      <c r="C1044" s="66" t="s">
        <v>447</v>
      </c>
      <c r="D1044" s="67" t="s">
        <v>1475</v>
      </c>
    </row>
    <row r="1045" spans="3:4">
      <c r="C1045" s="66" t="s">
        <v>447</v>
      </c>
      <c r="D1045" s="67" t="s">
        <v>1476</v>
      </c>
    </row>
    <row r="1046" spans="3:4">
      <c r="C1046" s="66" t="s">
        <v>447</v>
      </c>
      <c r="D1046" s="67" t="s">
        <v>1477</v>
      </c>
    </row>
    <row r="1047" spans="3:4">
      <c r="C1047" s="66" t="s">
        <v>449</v>
      </c>
      <c r="D1047" s="67" t="s">
        <v>1478</v>
      </c>
    </row>
    <row r="1048" spans="3:4">
      <c r="C1048" s="66" t="s">
        <v>449</v>
      </c>
      <c r="D1048" s="67" t="s">
        <v>1479</v>
      </c>
    </row>
    <row r="1049" spans="3:4">
      <c r="C1049" s="66" t="s">
        <v>449</v>
      </c>
      <c r="D1049" s="67" t="s">
        <v>1480</v>
      </c>
    </row>
    <row r="1050" spans="3:4">
      <c r="C1050" s="66" t="s">
        <v>449</v>
      </c>
      <c r="D1050" s="67" t="s">
        <v>1481</v>
      </c>
    </row>
    <row r="1051" spans="3:4">
      <c r="C1051" s="66" t="s">
        <v>449</v>
      </c>
      <c r="D1051" s="67" t="s">
        <v>1482</v>
      </c>
    </row>
    <row r="1052" spans="3:4">
      <c r="C1052" s="66" t="s">
        <v>449</v>
      </c>
      <c r="D1052" s="67" t="s">
        <v>1483</v>
      </c>
    </row>
    <row r="1053" spans="3:4">
      <c r="C1053" s="66" t="s">
        <v>449</v>
      </c>
      <c r="D1053" s="67" t="s">
        <v>1484</v>
      </c>
    </row>
    <row r="1054" spans="3:4">
      <c r="C1054" s="66" t="s">
        <v>449</v>
      </c>
      <c r="D1054" s="67" t="s">
        <v>1485</v>
      </c>
    </row>
    <row r="1055" spans="3:4">
      <c r="C1055" s="66" t="s">
        <v>449</v>
      </c>
      <c r="D1055" s="67" t="s">
        <v>1486</v>
      </c>
    </row>
    <row r="1056" spans="3:4">
      <c r="C1056" s="66" t="s">
        <v>449</v>
      </c>
      <c r="D1056" s="67" t="s">
        <v>1487</v>
      </c>
    </row>
    <row r="1057" spans="3:4">
      <c r="C1057" s="66" t="s">
        <v>449</v>
      </c>
      <c r="D1057" s="67" t="s">
        <v>1488</v>
      </c>
    </row>
    <row r="1058" spans="3:4">
      <c r="C1058" s="66" t="s">
        <v>449</v>
      </c>
      <c r="D1058" s="67" t="s">
        <v>1489</v>
      </c>
    </row>
    <row r="1059" spans="3:4">
      <c r="C1059" s="66" t="s">
        <v>449</v>
      </c>
      <c r="D1059" s="67" t="s">
        <v>1490</v>
      </c>
    </row>
    <row r="1060" spans="3:4">
      <c r="C1060" s="66" t="s">
        <v>449</v>
      </c>
      <c r="D1060" s="67" t="s">
        <v>1491</v>
      </c>
    </row>
    <row r="1061" spans="3:4">
      <c r="C1061" s="66" t="s">
        <v>449</v>
      </c>
      <c r="D1061" s="67" t="s">
        <v>1492</v>
      </c>
    </row>
    <row r="1062" spans="3:4">
      <c r="C1062" s="66" t="s">
        <v>449</v>
      </c>
      <c r="D1062" s="67" t="s">
        <v>1493</v>
      </c>
    </row>
    <row r="1063" spans="3:4">
      <c r="C1063" s="66" t="s">
        <v>449</v>
      </c>
      <c r="D1063" s="67" t="s">
        <v>1494</v>
      </c>
    </row>
    <row r="1064" spans="3:4">
      <c r="C1064" s="66" t="s">
        <v>449</v>
      </c>
      <c r="D1064" s="67" t="s">
        <v>785</v>
      </c>
    </row>
    <row r="1065" spans="3:4">
      <c r="C1065" s="66" t="s">
        <v>449</v>
      </c>
      <c r="D1065" s="67" t="s">
        <v>1495</v>
      </c>
    </row>
    <row r="1066" spans="3:4">
      <c r="C1066" s="66" t="s">
        <v>449</v>
      </c>
      <c r="D1066" s="67" t="s">
        <v>1496</v>
      </c>
    </row>
    <row r="1067" spans="3:4">
      <c r="C1067" s="66" t="s">
        <v>449</v>
      </c>
      <c r="D1067" s="67" t="s">
        <v>959</v>
      </c>
    </row>
    <row r="1068" spans="3:4">
      <c r="C1068" s="66" t="s">
        <v>449</v>
      </c>
      <c r="D1068" s="67" t="s">
        <v>1497</v>
      </c>
    </row>
    <row r="1069" spans="3:4">
      <c r="C1069" s="66" t="s">
        <v>449</v>
      </c>
      <c r="D1069" s="67" t="s">
        <v>1498</v>
      </c>
    </row>
    <row r="1070" spans="3:4">
      <c r="C1070" s="66" t="s">
        <v>449</v>
      </c>
      <c r="D1070" s="67" t="s">
        <v>1499</v>
      </c>
    </row>
    <row r="1071" spans="3:4">
      <c r="C1071" s="66" t="s">
        <v>449</v>
      </c>
      <c r="D1071" s="67" t="s">
        <v>1500</v>
      </c>
    </row>
    <row r="1072" spans="3:4">
      <c r="C1072" s="66" t="s">
        <v>449</v>
      </c>
      <c r="D1072" s="67" t="s">
        <v>1501</v>
      </c>
    </row>
    <row r="1073" spans="3:4">
      <c r="C1073" s="66" t="s">
        <v>449</v>
      </c>
      <c r="D1073" s="67" t="s">
        <v>1502</v>
      </c>
    </row>
    <row r="1074" spans="3:4">
      <c r="C1074" s="66" t="s">
        <v>449</v>
      </c>
      <c r="D1074" s="67" t="s">
        <v>1503</v>
      </c>
    </row>
    <row r="1075" spans="3:4">
      <c r="C1075" s="66" t="s">
        <v>449</v>
      </c>
      <c r="D1075" s="67" t="s">
        <v>1504</v>
      </c>
    </row>
    <row r="1076" spans="3:4">
      <c r="C1076" s="66" t="s">
        <v>451</v>
      </c>
      <c r="D1076" s="67" t="s">
        <v>1505</v>
      </c>
    </row>
    <row r="1077" spans="3:4">
      <c r="C1077" s="66" t="s">
        <v>451</v>
      </c>
      <c r="D1077" s="67" t="s">
        <v>1506</v>
      </c>
    </row>
    <row r="1078" spans="3:4">
      <c r="C1078" s="66" t="s">
        <v>451</v>
      </c>
      <c r="D1078" s="67" t="s">
        <v>1507</v>
      </c>
    </row>
    <row r="1079" spans="3:4">
      <c r="C1079" s="66" t="s">
        <v>451</v>
      </c>
      <c r="D1079" s="67" t="s">
        <v>1508</v>
      </c>
    </row>
    <row r="1080" spans="3:4">
      <c r="C1080" s="66" t="s">
        <v>451</v>
      </c>
      <c r="D1080" s="67" t="s">
        <v>1509</v>
      </c>
    </row>
    <row r="1081" spans="3:4">
      <c r="C1081" s="66" t="s">
        <v>451</v>
      </c>
      <c r="D1081" s="67" t="s">
        <v>1510</v>
      </c>
    </row>
    <row r="1082" spans="3:4">
      <c r="C1082" s="66" t="s">
        <v>451</v>
      </c>
      <c r="D1082" s="67" t="s">
        <v>1511</v>
      </c>
    </row>
    <row r="1083" spans="3:4">
      <c r="C1083" s="66" t="s">
        <v>451</v>
      </c>
      <c r="D1083" s="67" t="s">
        <v>1512</v>
      </c>
    </row>
    <row r="1084" spans="3:4">
      <c r="C1084" s="66" t="s">
        <v>451</v>
      </c>
      <c r="D1084" s="67" t="s">
        <v>1513</v>
      </c>
    </row>
    <row r="1085" spans="3:4">
      <c r="C1085" s="66" t="s">
        <v>451</v>
      </c>
      <c r="D1085" s="67" t="s">
        <v>1514</v>
      </c>
    </row>
    <row r="1086" spans="3:4">
      <c r="C1086" s="66" t="s">
        <v>451</v>
      </c>
      <c r="D1086" s="67" t="s">
        <v>1515</v>
      </c>
    </row>
    <row r="1087" spans="3:4">
      <c r="C1087" s="66" t="s">
        <v>451</v>
      </c>
      <c r="D1087" s="67" t="s">
        <v>1516</v>
      </c>
    </row>
    <row r="1088" spans="3:4">
      <c r="C1088" s="66" t="s">
        <v>451</v>
      </c>
      <c r="D1088" s="67" t="s">
        <v>1517</v>
      </c>
    </row>
    <row r="1089" spans="3:4">
      <c r="C1089" s="66" t="s">
        <v>451</v>
      </c>
      <c r="D1089" s="67" t="s">
        <v>1518</v>
      </c>
    </row>
    <row r="1090" spans="3:4">
      <c r="C1090" s="66" t="s">
        <v>451</v>
      </c>
      <c r="D1090" s="67" t="s">
        <v>1519</v>
      </c>
    </row>
    <row r="1091" spans="3:4">
      <c r="C1091" s="66" t="s">
        <v>451</v>
      </c>
      <c r="D1091" s="67" t="s">
        <v>1520</v>
      </c>
    </row>
    <row r="1092" spans="3:4">
      <c r="C1092" s="66" t="s">
        <v>451</v>
      </c>
      <c r="D1092" s="67" t="s">
        <v>1521</v>
      </c>
    </row>
    <row r="1093" spans="3:4">
      <c r="C1093" s="66" t="s">
        <v>451</v>
      </c>
      <c r="D1093" s="67" t="s">
        <v>1522</v>
      </c>
    </row>
    <row r="1094" spans="3:4">
      <c r="C1094" s="66" t="s">
        <v>451</v>
      </c>
      <c r="D1094" s="67" t="s">
        <v>1523</v>
      </c>
    </row>
    <row r="1095" spans="3:4">
      <c r="C1095" s="66" t="s">
        <v>453</v>
      </c>
      <c r="D1095" s="67" t="s">
        <v>1524</v>
      </c>
    </row>
    <row r="1096" spans="3:4">
      <c r="C1096" s="66" t="s">
        <v>453</v>
      </c>
      <c r="D1096" s="67" t="s">
        <v>1525</v>
      </c>
    </row>
    <row r="1097" spans="3:4">
      <c r="C1097" s="66" t="s">
        <v>453</v>
      </c>
      <c r="D1097" s="67" t="s">
        <v>1526</v>
      </c>
    </row>
    <row r="1098" spans="3:4">
      <c r="C1098" s="66" t="s">
        <v>453</v>
      </c>
      <c r="D1098" s="67" t="s">
        <v>1527</v>
      </c>
    </row>
    <row r="1099" spans="3:4">
      <c r="C1099" s="66" t="s">
        <v>453</v>
      </c>
      <c r="D1099" s="67" t="s">
        <v>1528</v>
      </c>
    </row>
    <row r="1100" spans="3:4">
      <c r="C1100" s="66" t="s">
        <v>453</v>
      </c>
      <c r="D1100" s="67" t="s">
        <v>1529</v>
      </c>
    </row>
    <row r="1101" spans="3:4">
      <c r="C1101" s="66" t="s">
        <v>453</v>
      </c>
      <c r="D1101" s="67" t="s">
        <v>1530</v>
      </c>
    </row>
    <row r="1102" spans="3:4">
      <c r="C1102" s="66" t="s">
        <v>453</v>
      </c>
      <c r="D1102" s="67" t="s">
        <v>1531</v>
      </c>
    </row>
    <row r="1103" spans="3:4">
      <c r="C1103" s="66" t="s">
        <v>453</v>
      </c>
      <c r="D1103" s="67" t="s">
        <v>1532</v>
      </c>
    </row>
    <row r="1104" spans="3:4">
      <c r="C1104" s="66" t="s">
        <v>453</v>
      </c>
      <c r="D1104" s="67" t="s">
        <v>1533</v>
      </c>
    </row>
    <row r="1105" spans="3:4">
      <c r="C1105" s="66" t="s">
        <v>453</v>
      </c>
      <c r="D1105" s="67" t="s">
        <v>1534</v>
      </c>
    </row>
    <row r="1106" spans="3:4">
      <c r="C1106" s="66" t="s">
        <v>453</v>
      </c>
      <c r="D1106" s="67" t="s">
        <v>1535</v>
      </c>
    </row>
    <row r="1107" spans="3:4">
      <c r="C1107" s="66" t="s">
        <v>453</v>
      </c>
      <c r="D1107" s="67" t="s">
        <v>1536</v>
      </c>
    </row>
    <row r="1108" spans="3:4">
      <c r="C1108" s="66" t="s">
        <v>453</v>
      </c>
      <c r="D1108" s="67" t="s">
        <v>1537</v>
      </c>
    </row>
    <row r="1109" spans="3:4">
      <c r="C1109" s="66" t="s">
        <v>453</v>
      </c>
      <c r="D1109" s="67" t="s">
        <v>1538</v>
      </c>
    </row>
    <row r="1110" spans="3:4">
      <c r="C1110" s="66" t="s">
        <v>453</v>
      </c>
      <c r="D1110" s="67" t="s">
        <v>1539</v>
      </c>
    </row>
    <row r="1111" spans="3:4">
      <c r="C1111" s="66" t="s">
        <v>453</v>
      </c>
      <c r="D1111" s="67" t="s">
        <v>1540</v>
      </c>
    </row>
    <row r="1112" spans="3:4">
      <c r="C1112" s="66" t="s">
        <v>453</v>
      </c>
      <c r="D1112" s="67" t="s">
        <v>1541</v>
      </c>
    </row>
    <row r="1113" spans="3:4">
      <c r="C1113" s="66" t="s">
        <v>453</v>
      </c>
      <c r="D1113" s="67" t="s">
        <v>1542</v>
      </c>
    </row>
    <row r="1114" spans="3:4">
      <c r="C1114" s="66" t="s">
        <v>453</v>
      </c>
      <c r="D1114" s="67" t="s">
        <v>1543</v>
      </c>
    </row>
    <row r="1115" spans="3:4">
      <c r="C1115" s="66" t="s">
        <v>453</v>
      </c>
      <c r="D1115" s="67" t="s">
        <v>1544</v>
      </c>
    </row>
    <row r="1116" spans="3:4">
      <c r="C1116" s="66" t="s">
        <v>453</v>
      </c>
      <c r="D1116" s="67" t="s">
        <v>1545</v>
      </c>
    </row>
    <row r="1117" spans="3:4">
      <c r="C1117" s="66" t="s">
        <v>453</v>
      </c>
      <c r="D1117" s="67" t="s">
        <v>1546</v>
      </c>
    </row>
    <row r="1118" spans="3:4">
      <c r="C1118" s="66" t="s">
        <v>453</v>
      </c>
      <c r="D1118" s="67" t="s">
        <v>1547</v>
      </c>
    </row>
    <row r="1119" spans="3:4">
      <c r="C1119" s="66" t="s">
        <v>453</v>
      </c>
      <c r="D1119" s="67" t="s">
        <v>1548</v>
      </c>
    </row>
    <row r="1120" spans="3:4">
      <c r="C1120" s="66" t="s">
        <v>453</v>
      </c>
      <c r="D1120" s="67" t="s">
        <v>1549</v>
      </c>
    </row>
    <row r="1121" spans="3:4">
      <c r="C1121" s="66" t="s">
        <v>455</v>
      </c>
      <c r="D1121" s="67" t="s">
        <v>1550</v>
      </c>
    </row>
    <row r="1122" spans="3:4">
      <c r="C1122" s="66" t="s">
        <v>455</v>
      </c>
      <c r="D1122" s="67" t="s">
        <v>1551</v>
      </c>
    </row>
    <row r="1123" spans="3:4">
      <c r="C1123" s="66" t="s">
        <v>455</v>
      </c>
      <c r="D1123" s="67" t="s">
        <v>1552</v>
      </c>
    </row>
    <row r="1124" spans="3:4">
      <c r="C1124" s="66" t="s">
        <v>455</v>
      </c>
      <c r="D1124" s="67" t="s">
        <v>1553</v>
      </c>
    </row>
    <row r="1125" spans="3:4">
      <c r="C1125" s="66" t="s">
        <v>455</v>
      </c>
      <c r="D1125" s="67" t="s">
        <v>1554</v>
      </c>
    </row>
    <row r="1126" spans="3:4">
      <c r="C1126" s="66" t="s">
        <v>455</v>
      </c>
      <c r="D1126" s="67" t="s">
        <v>1555</v>
      </c>
    </row>
    <row r="1127" spans="3:4">
      <c r="C1127" s="66" t="s">
        <v>455</v>
      </c>
      <c r="D1127" s="67" t="s">
        <v>1556</v>
      </c>
    </row>
    <row r="1128" spans="3:4">
      <c r="C1128" s="66" t="s">
        <v>455</v>
      </c>
      <c r="D1128" s="67" t="s">
        <v>1557</v>
      </c>
    </row>
    <row r="1129" spans="3:4">
      <c r="C1129" s="66" t="s">
        <v>455</v>
      </c>
      <c r="D1129" s="67" t="s">
        <v>1558</v>
      </c>
    </row>
    <row r="1130" spans="3:4">
      <c r="C1130" s="66" t="s">
        <v>455</v>
      </c>
      <c r="D1130" s="67" t="s">
        <v>1559</v>
      </c>
    </row>
    <row r="1131" spans="3:4">
      <c r="C1131" s="66" t="s">
        <v>455</v>
      </c>
      <c r="D1131" s="67" t="s">
        <v>1560</v>
      </c>
    </row>
    <row r="1132" spans="3:4">
      <c r="C1132" s="66" t="s">
        <v>455</v>
      </c>
      <c r="D1132" s="67" t="s">
        <v>1561</v>
      </c>
    </row>
    <row r="1133" spans="3:4">
      <c r="C1133" s="66" t="s">
        <v>455</v>
      </c>
      <c r="D1133" s="67" t="s">
        <v>1562</v>
      </c>
    </row>
    <row r="1134" spans="3:4">
      <c r="C1134" s="66" t="s">
        <v>455</v>
      </c>
      <c r="D1134" s="67" t="s">
        <v>1563</v>
      </c>
    </row>
    <row r="1135" spans="3:4">
      <c r="C1135" s="66" t="s">
        <v>455</v>
      </c>
      <c r="D1135" s="67" t="s">
        <v>1564</v>
      </c>
    </row>
    <row r="1136" spans="3:4">
      <c r="C1136" s="66" t="s">
        <v>455</v>
      </c>
      <c r="D1136" s="67" t="s">
        <v>1565</v>
      </c>
    </row>
    <row r="1137" spans="3:4">
      <c r="C1137" s="66" t="s">
        <v>455</v>
      </c>
      <c r="D1137" s="67" t="s">
        <v>1566</v>
      </c>
    </row>
    <row r="1138" spans="3:4">
      <c r="C1138" s="66" t="s">
        <v>455</v>
      </c>
      <c r="D1138" s="67" t="s">
        <v>1567</v>
      </c>
    </row>
    <row r="1139" spans="3:4">
      <c r="C1139" s="66" t="s">
        <v>455</v>
      </c>
      <c r="D1139" s="67" t="s">
        <v>1568</v>
      </c>
    </row>
    <row r="1140" spans="3:4">
      <c r="C1140" s="66" t="s">
        <v>455</v>
      </c>
      <c r="D1140" s="67" t="s">
        <v>1569</v>
      </c>
    </row>
    <row r="1141" spans="3:4">
      <c r="C1141" s="66" t="s">
        <v>455</v>
      </c>
      <c r="D1141" s="67" t="s">
        <v>1570</v>
      </c>
    </row>
    <row r="1142" spans="3:4">
      <c r="C1142" s="66" t="s">
        <v>455</v>
      </c>
      <c r="D1142" s="67" t="s">
        <v>1571</v>
      </c>
    </row>
    <row r="1143" spans="3:4">
      <c r="C1143" s="66" t="s">
        <v>455</v>
      </c>
      <c r="D1143" s="67" t="s">
        <v>1572</v>
      </c>
    </row>
    <row r="1144" spans="3:4">
      <c r="C1144" s="66" t="s">
        <v>455</v>
      </c>
      <c r="D1144" s="67" t="s">
        <v>1573</v>
      </c>
    </row>
    <row r="1145" spans="3:4">
      <c r="C1145" s="66" t="s">
        <v>455</v>
      </c>
      <c r="D1145" s="67" t="s">
        <v>1574</v>
      </c>
    </row>
    <row r="1146" spans="3:4">
      <c r="C1146" s="66" t="s">
        <v>455</v>
      </c>
      <c r="D1146" s="67" t="s">
        <v>1575</v>
      </c>
    </row>
    <row r="1147" spans="3:4">
      <c r="C1147" s="66" t="s">
        <v>455</v>
      </c>
      <c r="D1147" s="67" t="s">
        <v>1576</v>
      </c>
    </row>
    <row r="1148" spans="3:4">
      <c r="C1148" s="66" t="s">
        <v>455</v>
      </c>
      <c r="D1148" s="67" t="s">
        <v>1577</v>
      </c>
    </row>
    <row r="1149" spans="3:4">
      <c r="C1149" s="66" t="s">
        <v>455</v>
      </c>
      <c r="D1149" s="67" t="s">
        <v>1578</v>
      </c>
    </row>
    <row r="1150" spans="3:4">
      <c r="C1150" s="66" t="s">
        <v>455</v>
      </c>
      <c r="D1150" s="67" t="s">
        <v>1579</v>
      </c>
    </row>
    <row r="1151" spans="3:4">
      <c r="C1151" s="66" t="s">
        <v>455</v>
      </c>
      <c r="D1151" s="67" t="s">
        <v>1580</v>
      </c>
    </row>
    <row r="1152" spans="3:4">
      <c r="C1152" s="66" t="s">
        <v>455</v>
      </c>
      <c r="D1152" s="67" t="s">
        <v>1581</v>
      </c>
    </row>
    <row r="1153" spans="3:4">
      <c r="C1153" s="66" t="s">
        <v>455</v>
      </c>
      <c r="D1153" s="67" t="s">
        <v>1582</v>
      </c>
    </row>
    <row r="1154" spans="3:4">
      <c r="C1154" s="66" t="s">
        <v>455</v>
      </c>
      <c r="D1154" s="67" t="s">
        <v>1583</v>
      </c>
    </row>
    <row r="1155" spans="3:4">
      <c r="C1155" s="66" t="s">
        <v>455</v>
      </c>
      <c r="D1155" s="67" t="s">
        <v>1584</v>
      </c>
    </row>
    <row r="1156" spans="3:4">
      <c r="C1156" s="66" t="s">
        <v>455</v>
      </c>
      <c r="D1156" s="67" t="s">
        <v>1585</v>
      </c>
    </row>
    <row r="1157" spans="3:4">
      <c r="C1157" s="66" t="s">
        <v>455</v>
      </c>
      <c r="D1157" s="67" t="s">
        <v>1586</v>
      </c>
    </row>
    <row r="1158" spans="3:4">
      <c r="C1158" s="66" t="s">
        <v>455</v>
      </c>
      <c r="D1158" s="67" t="s">
        <v>1587</v>
      </c>
    </row>
    <row r="1159" spans="3:4">
      <c r="C1159" s="66" t="s">
        <v>455</v>
      </c>
      <c r="D1159" s="67" t="s">
        <v>1588</v>
      </c>
    </row>
    <row r="1160" spans="3:4">
      <c r="C1160" s="66" t="s">
        <v>455</v>
      </c>
      <c r="D1160" s="67" t="s">
        <v>1589</v>
      </c>
    </row>
    <row r="1161" spans="3:4">
      <c r="C1161" s="66" t="s">
        <v>455</v>
      </c>
      <c r="D1161" s="67" t="s">
        <v>1590</v>
      </c>
    </row>
    <row r="1162" spans="3:4">
      <c r="C1162" s="66" t="s">
        <v>455</v>
      </c>
      <c r="D1162" s="67" t="s">
        <v>1591</v>
      </c>
    </row>
    <row r="1163" spans="3:4">
      <c r="C1163" s="66" t="s">
        <v>455</v>
      </c>
      <c r="D1163" s="67" t="s">
        <v>1592</v>
      </c>
    </row>
    <row r="1164" spans="3:4">
      <c r="C1164" s="66" t="s">
        <v>457</v>
      </c>
      <c r="D1164" s="67" t="s">
        <v>1593</v>
      </c>
    </row>
    <row r="1165" spans="3:4">
      <c r="C1165" s="66" t="s">
        <v>457</v>
      </c>
      <c r="D1165" s="67" t="s">
        <v>1594</v>
      </c>
    </row>
    <row r="1166" spans="3:4">
      <c r="C1166" s="66" t="s">
        <v>457</v>
      </c>
      <c r="D1166" s="67" t="s">
        <v>1595</v>
      </c>
    </row>
    <row r="1167" spans="3:4">
      <c r="C1167" s="66" t="s">
        <v>457</v>
      </c>
      <c r="D1167" s="67" t="s">
        <v>1596</v>
      </c>
    </row>
    <row r="1168" spans="3:4">
      <c r="C1168" s="66" t="s">
        <v>457</v>
      </c>
      <c r="D1168" s="67" t="s">
        <v>1597</v>
      </c>
    </row>
    <row r="1169" spans="3:4">
      <c r="C1169" s="66" t="s">
        <v>457</v>
      </c>
      <c r="D1169" s="67" t="s">
        <v>1598</v>
      </c>
    </row>
    <row r="1170" spans="3:4">
      <c r="C1170" s="66" t="s">
        <v>457</v>
      </c>
      <c r="D1170" s="67" t="s">
        <v>1599</v>
      </c>
    </row>
    <row r="1171" spans="3:4">
      <c r="C1171" s="66" t="s">
        <v>457</v>
      </c>
      <c r="D1171" s="67" t="s">
        <v>1600</v>
      </c>
    </row>
    <row r="1172" spans="3:4">
      <c r="C1172" s="66" t="s">
        <v>457</v>
      </c>
      <c r="D1172" s="67" t="s">
        <v>1601</v>
      </c>
    </row>
    <row r="1173" spans="3:4">
      <c r="C1173" s="66" t="s">
        <v>457</v>
      </c>
      <c r="D1173" s="67" t="s">
        <v>1602</v>
      </c>
    </row>
    <row r="1174" spans="3:4">
      <c r="C1174" s="66" t="s">
        <v>457</v>
      </c>
      <c r="D1174" s="67" t="s">
        <v>1603</v>
      </c>
    </row>
    <row r="1175" spans="3:4">
      <c r="C1175" s="66" t="s">
        <v>457</v>
      </c>
      <c r="D1175" s="67" t="s">
        <v>1604</v>
      </c>
    </row>
    <row r="1176" spans="3:4">
      <c r="C1176" s="66" t="s">
        <v>457</v>
      </c>
      <c r="D1176" s="67" t="s">
        <v>1605</v>
      </c>
    </row>
    <row r="1177" spans="3:4">
      <c r="C1177" s="66" t="s">
        <v>457</v>
      </c>
      <c r="D1177" s="67" t="s">
        <v>1606</v>
      </c>
    </row>
    <row r="1178" spans="3:4">
      <c r="C1178" s="66" t="s">
        <v>457</v>
      </c>
      <c r="D1178" s="67" t="s">
        <v>1607</v>
      </c>
    </row>
    <row r="1179" spans="3:4">
      <c r="C1179" s="66" t="s">
        <v>457</v>
      </c>
      <c r="D1179" s="67" t="s">
        <v>1608</v>
      </c>
    </row>
    <row r="1180" spans="3:4">
      <c r="C1180" s="66" t="s">
        <v>457</v>
      </c>
      <c r="D1180" s="67" t="s">
        <v>1609</v>
      </c>
    </row>
    <row r="1181" spans="3:4">
      <c r="C1181" s="66" t="s">
        <v>457</v>
      </c>
      <c r="D1181" s="67" t="s">
        <v>1610</v>
      </c>
    </row>
    <row r="1182" spans="3:4">
      <c r="C1182" s="66" t="s">
        <v>457</v>
      </c>
      <c r="D1182" s="67" t="s">
        <v>1611</v>
      </c>
    </row>
    <row r="1183" spans="3:4">
      <c r="C1183" s="66" t="s">
        <v>457</v>
      </c>
      <c r="D1183" s="67" t="s">
        <v>1612</v>
      </c>
    </row>
    <row r="1184" spans="3:4">
      <c r="C1184" s="66" t="s">
        <v>457</v>
      </c>
      <c r="D1184" s="67" t="s">
        <v>1613</v>
      </c>
    </row>
    <row r="1185" spans="3:4">
      <c r="C1185" s="66" t="s">
        <v>457</v>
      </c>
      <c r="D1185" s="67" t="s">
        <v>1614</v>
      </c>
    </row>
    <row r="1186" spans="3:4">
      <c r="C1186" s="66" t="s">
        <v>457</v>
      </c>
      <c r="D1186" s="67" t="s">
        <v>1615</v>
      </c>
    </row>
    <row r="1187" spans="3:4">
      <c r="C1187" s="66" t="s">
        <v>457</v>
      </c>
      <c r="D1187" s="67" t="s">
        <v>1616</v>
      </c>
    </row>
    <row r="1188" spans="3:4">
      <c r="C1188" s="66" t="s">
        <v>457</v>
      </c>
      <c r="D1188" s="67" t="s">
        <v>1617</v>
      </c>
    </row>
    <row r="1189" spans="3:4">
      <c r="C1189" s="66" t="s">
        <v>457</v>
      </c>
      <c r="D1189" s="67" t="s">
        <v>1618</v>
      </c>
    </row>
    <row r="1190" spans="3:4">
      <c r="C1190" s="66" t="s">
        <v>457</v>
      </c>
      <c r="D1190" s="67" t="s">
        <v>1619</v>
      </c>
    </row>
    <row r="1191" spans="3:4">
      <c r="C1191" s="66" t="s">
        <v>457</v>
      </c>
      <c r="D1191" s="67" t="s">
        <v>1620</v>
      </c>
    </row>
    <row r="1192" spans="3:4">
      <c r="C1192" s="66" t="s">
        <v>457</v>
      </c>
      <c r="D1192" s="67" t="s">
        <v>1621</v>
      </c>
    </row>
    <row r="1193" spans="3:4">
      <c r="C1193" s="66" t="s">
        <v>457</v>
      </c>
      <c r="D1193" s="67" t="s">
        <v>1622</v>
      </c>
    </row>
    <row r="1194" spans="3:4">
      <c r="C1194" s="66" t="s">
        <v>457</v>
      </c>
      <c r="D1194" s="67" t="s">
        <v>1623</v>
      </c>
    </row>
    <row r="1195" spans="3:4">
      <c r="C1195" s="66" t="s">
        <v>457</v>
      </c>
      <c r="D1195" s="67" t="s">
        <v>1624</v>
      </c>
    </row>
    <row r="1196" spans="3:4">
      <c r="C1196" s="66" t="s">
        <v>457</v>
      </c>
      <c r="D1196" s="67" t="s">
        <v>1625</v>
      </c>
    </row>
    <row r="1197" spans="3:4">
      <c r="C1197" s="66" t="s">
        <v>457</v>
      </c>
      <c r="D1197" s="67" t="s">
        <v>1626</v>
      </c>
    </row>
    <row r="1198" spans="3:4">
      <c r="C1198" s="66" t="s">
        <v>457</v>
      </c>
      <c r="D1198" s="67" t="s">
        <v>1627</v>
      </c>
    </row>
    <row r="1199" spans="3:4">
      <c r="C1199" s="66" t="s">
        <v>457</v>
      </c>
      <c r="D1199" s="67" t="s">
        <v>1628</v>
      </c>
    </row>
    <row r="1200" spans="3:4">
      <c r="C1200" s="66" t="s">
        <v>457</v>
      </c>
      <c r="D1200" s="67" t="s">
        <v>1590</v>
      </c>
    </row>
    <row r="1201" spans="3:4">
      <c r="C1201" s="66" t="s">
        <v>457</v>
      </c>
      <c r="D1201" s="67" t="s">
        <v>1629</v>
      </c>
    </row>
    <row r="1202" spans="3:4">
      <c r="C1202" s="66" t="s">
        <v>457</v>
      </c>
      <c r="D1202" s="67" t="s">
        <v>1630</v>
      </c>
    </row>
    <row r="1203" spans="3:4">
      <c r="C1203" s="66" t="s">
        <v>457</v>
      </c>
      <c r="D1203" s="67" t="s">
        <v>1631</v>
      </c>
    </row>
    <row r="1204" spans="3:4">
      <c r="C1204" s="66" t="s">
        <v>457</v>
      </c>
      <c r="D1204" s="67" t="s">
        <v>1632</v>
      </c>
    </row>
    <row r="1205" spans="3:4">
      <c r="C1205" s="66" t="s">
        <v>459</v>
      </c>
      <c r="D1205" s="67" t="s">
        <v>1633</v>
      </c>
    </row>
    <row r="1206" spans="3:4">
      <c r="C1206" s="66" t="s">
        <v>459</v>
      </c>
      <c r="D1206" s="67" t="s">
        <v>1634</v>
      </c>
    </row>
    <row r="1207" spans="3:4">
      <c r="C1207" s="66" t="s">
        <v>459</v>
      </c>
      <c r="D1207" s="67" t="s">
        <v>1635</v>
      </c>
    </row>
    <row r="1208" spans="3:4">
      <c r="C1208" s="66" t="s">
        <v>459</v>
      </c>
      <c r="D1208" s="67" t="s">
        <v>1636</v>
      </c>
    </row>
    <row r="1209" spans="3:4">
      <c r="C1209" s="66" t="s">
        <v>459</v>
      </c>
      <c r="D1209" s="67" t="s">
        <v>1637</v>
      </c>
    </row>
    <row r="1210" spans="3:4">
      <c r="C1210" s="66" t="s">
        <v>459</v>
      </c>
      <c r="D1210" s="67" t="s">
        <v>1638</v>
      </c>
    </row>
    <row r="1211" spans="3:4">
      <c r="C1211" s="66" t="s">
        <v>459</v>
      </c>
      <c r="D1211" s="67" t="s">
        <v>1639</v>
      </c>
    </row>
    <row r="1212" spans="3:4">
      <c r="C1212" s="66" t="s">
        <v>459</v>
      </c>
      <c r="D1212" s="67" t="s">
        <v>1640</v>
      </c>
    </row>
    <row r="1213" spans="3:4">
      <c r="C1213" s="66" t="s">
        <v>459</v>
      </c>
      <c r="D1213" s="67" t="s">
        <v>1641</v>
      </c>
    </row>
    <row r="1214" spans="3:4">
      <c r="C1214" s="66" t="s">
        <v>459</v>
      </c>
      <c r="D1214" s="67" t="s">
        <v>1642</v>
      </c>
    </row>
    <row r="1215" spans="3:4">
      <c r="C1215" s="66" t="s">
        <v>459</v>
      </c>
      <c r="D1215" s="67" t="s">
        <v>1643</v>
      </c>
    </row>
    <row r="1216" spans="3:4">
      <c r="C1216" s="66" t="s">
        <v>459</v>
      </c>
      <c r="D1216" s="67" t="s">
        <v>1644</v>
      </c>
    </row>
    <row r="1217" spans="3:4">
      <c r="C1217" s="66" t="s">
        <v>459</v>
      </c>
      <c r="D1217" s="67" t="s">
        <v>1645</v>
      </c>
    </row>
    <row r="1218" spans="3:4">
      <c r="C1218" s="66" t="s">
        <v>459</v>
      </c>
      <c r="D1218" s="67" t="s">
        <v>1646</v>
      </c>
    </row>
    <row r="1219" spans="3:4">
      <c r="C1219" s="66" t="s">
        <v>459</v>
      </c>
      <c r="D1219" s="67" t="s">
        <v>1647</v>
      </c>
    </row>
    <row r="1220" spans="3:4">
      <c r="C1220" s="66" t="s">
        <v>459</v>
      </c>
      <c r="D1220" s="67" t="s">
        <v>1648</v>
      </c>
    </row>
    <row r="1221" spans="3:4">
      <c r="C1221" s="66" t="s">
        <v>459</v>
      </c>
      <c r="D1221" s="67" t="s">
        <v>1649</v>
      </c>
    </row>
    <row r="1222" spans="3:4">
      <c r="C1222" s="66" t="s">
        <v>459</v>
      </c>
      <c r="D1222" s="67" t="s">
        <v>796</v>
      </c>
    </row>
    <row r="1223" spans="3:4">
      <c r="C1223" s="66" t="s">
        <v>459</v>
      </c>
      <c r="D1223" s="67" t="s">
        <v>1650</v>
      </c>
    </row>
    <row r="1224" spans="3:4">
      <c r="C1224" s="66" t="s">
        <v>459</v>
      </c>
      <c r="D1224" s="67" t="s">
        <v>1651</v>
      </c>
    </row>
    <row r="1225" spans="3:4">
      <c r="C1225" s="66" t="s">
        <v>459</v>
      </c>
      <c r="D1225" s="67" t="s">
        <v>1652</v>
      </c>
    </row>
    <row r="1226" spans="3:4">
      <c r="C1226" s="66" t="s">
        <v>459</v>
      </c>
      <c r="D1226" s="67" t="s">
        <v>1653</v>
      </c>
    </row>
    <row r="1227" spans="3:4">
      <c r="C1227" s="66" t="s">
        <v>459</v>
      </c>
      <c r="D1227" s="67" t="s">
        <v>1654</v>
      </c>
    </row>
    <row r="1228" spans="3:4">
      <c r="C1228" s="66" t="s">
        <v>459</v>
      </c>
      <c r="D1228" s="67" t="s">
        <v>1655</v>
      </c>
    </row>
    <row r="1229" spans="3:4">
      <c r="C1229" s="66" t="s">
        <v>459</v>
      </c>
      <c r="D1229" s="67" t="s">
        <v>1656</v>
      </c>
    </row>
    <row r="1230" spans="3:4">
      <c r="C1230" s="66" t="s">
        <v>459</v>
      </c>
      <c r="D1230" s="67" t="s">
        <v>1657</v>
      </c>
    </row>
    <row r="1231" spans="3:4">
      <c r="C1231" s="66" t="s">
        <v>459</v>
      </c>
      <c r="D1231" s="67" t="s">
        <v>1658</v>
      </c>
    </row>
    <row r="1232" spans="3:4">
      <c r="C1232" s="66" t="s">
        <v>459</v>
      </c>
      <c r="D1232" s="67" t="s">
        <v>1659</v>
      </c>
    </row>
    <row r="1233" spans="3:4">
      <c r="C1233" s="66" t="s">
        <v>459</v>
      </c>
      <c r="D1233" s="67" t="s">
        <v>1660</v>
      </c>
    </row>
    <row r="1234" spans="3:4">
      <c r="C1234" s="66" t="s">
        <v>459</v>
      </c>
      <c r="D1234" s="67" t="s">
        <v>1661</v>
      </c>
    </row>
    <row r="1235" spans="3:4">
      <c r="C1235" s="66" t="s">
        <v>459</v>
      </c>
      <c r="D1235" s="67" t="s">
        <v>1662</v>
      </c>
    </row>
    <row r="1236" spans="3:4">
      <c r="C1236" s="66" t="s">
        <v>459</v>
      </c>
      <c r="D1236" s="67" t="s">
        <v>1663</v>
      </c>
    </row>
    <row r="1237" spans="3:4">
      <c r="C1237" s="66" t="s">
        <v>459</v>
      </c>
      <c r="D1237" s="67" t="s">
        <v>1664</v>
      </c>
    </row>
    <row r="1238" spans="3:4">
      <c r="C1238" s="66" t="s">
        <v>459</v>
      </c>
      <c r="D1238" s="67" t="s">
        <v>1665</v>
      </c>
    </row>
    <row r="1239" spans="3:4">
      <c r="C1239" s="66" t="s">
        <v>459</v>
      </c>
      <c r="D1239" s="67" t="s">
        <v>1666</v>
      </c>
    </row>
    <row r="1240" spans="3:4">
      <c r="C1240" s="66" t="s">
        <v>459</v>
      </c>
      <c r="D1240" s="67" t="s">
        <v>1667</v>
      </c>
    </row>
    <row r="1241" spans="3:4">
      <c r="C1241" s="66" t="s">
        <v>459</v>
      </c>
      <c r="D1241" s="67" t="s">
        <v>1668</v>
      </c>
    </row>
    <row r="1242" spans="3:4">
      <c r="C1242" s="66" t="s">
        <v>459</v>
      </c>
      <c r="D1242" s="67" t="s">
        <v>1297</v>
      </c>
    </row>
    <row r="1243" spans="3:4">
      <c r="C1243" s="66" t="s">
        <v>459</v>
      </c>
      <c r="D1243" s="67" t="s">
        <v>1669</v>
      </c>
    </row>
    <row r="1244" spans="3:4">
      <c r="C1244" s="66" t="s">
        <v>461</v>
      </c>
      <c r="D1244" s="67" t="s">
        <v>1670</v>
      </c>
    </row>
    <row r="1245" spans="3:4">
      <c r="C1245" s="66" t="s">
        <v>461</v>
      </c>
      <c r="D1245" s="67" t="s">
        <v>1671</v>
      </c>
    </row>
    <row r="1246" spans="3:4">
      <c r="C1246" s="66" t="s">
        <v>461</v>
      </c>
      <c r="D1246" s="67" t="s">
        <v>1672</v>
      </c>
    </row>
    <row r="1247" spans="3:4">
      <c r="C1247" s="66" t="s">
        <v>461</v>
      </c>
      <c r="D1247" s="67" t="s">
        <v>1673</v>
      </c>
    </row>
    <row r="1248" spans="3:4">
      <c r="C1248" s="66" t="s">
        <v>461</v>
      </c>
      <c r="D1248" s="67" t="s">
        <v>1674</v>
      </c>
    </row>
    <row r="1249" spans="3:4">
      <c r="C1249" s="66" t="s">
        <v>461</v>
      </c>
      <c r="D1249" s="67" t="s">
        <v>1675</v>
      </c>
    </row>
    <row r="1250" spans="3:4">
      <c r="C1250" s="66" t="s">
        <v>461</v>
      </c>
      <c r="D1250" s="67" t="s">
        <v>1676</v>
      </c>
    </row>
    <row r="1251" spans="3:4">
      <c r="C1251" s="66" t="s">
        <v>461</v>
      </c>
      <c r="D1251" s="67" t="s">
        <v>1677</v>
      </c>
    </row>
    <row r="1252" spans="3:4">
      <c r="C1252" s="66" t="s">
        <v>461</v>
      </c>
      <c r="D1252" s="67" t="s">
        <v>1678</v>
      </c>
    </row>
    <row r="1253" spans="3:4">
      <c r="C1253" s="66" t="s">
        <v>461</v>
      </c>
      <c r="D1253" s="67" t="s">
        <v>1679</v>
      </c>
    </row>
    <row r="1254" spans="3:4">
      <c r="C1254" s="66" t="s">
        <v>461</v>
      </c>
      <c r="D1254" s="67" t="s">
        <v>1680</v>
      </c>
    </row>
    <row r="1255" spans="3:4">
      <c r="C1255" s="66" t="s">
        <v>461</v>
      </c>
      <c r="D1255" s="67" t="s">
        <v>1681</v>
      </c>
    </row>
    <row r="1256" spans="3:4">
      <c r="C1256" s="66" t="s">
        <v>461</v>
      </c>
      <c r="D1256" s="67" t="s">
        <v>1682</v>
      </c>
    </row>
    <row r="1257" spans="3:4">
      <c r="C1257" s="66" t="s">
        <v>461</v>
      </c>
      <c r="D1257" s="67" t="s">
        <v>1683</v>
      </c>
    </row>
    <row r="1258" spans="3:4">
      <c r="C1258" s="66" t="s">
        <v>461</v>
      </c>
      <c r="D1258" s="67" t="s">
        <v>1684</v>
      </c>
    </row>
    <row r="1259" spans="3:4">
      <c r="C1259" s="66" t="s">
        <v>461</v>
      </c>
      <c r="D1259" s="67" t="s">
        <v>1685</v>
      </c>
    </row>
    <row r="1260" spans="3:4">
      <c r="C1260" s="66" t="s">
        <v>461</v>
      </c>
      <c r="D1260" s="67" t="s">
        <v>1247</v>
      </c>
    </row>
    <row r="1261" spans="3:4">
      <c r="C1261" s="66" t="s">
        <v>461</v>
      </c>
      <c r="D1261" s="67" t="s">
        <v>593</v>
      </c>
    </row>
    <row r="1262" spans="3:4">
      <c r="C1262" s="66" t="s">
        <v>461</v>
      </c>
      <c r="D1262" s="67" t="s">
        <v>1686</v>
      </c>
    </row>
    <row r="1263" spans="3:4">
      <c r="C1263" s="66" t="s">
        <v>461</v>
      </c>
      <c r="D1263" s="67" t="s">
        <v>1687</v>
      </c>
    </row>
    <row r="1264" spans="3:4">
      <c r="C1264" s="66" t="s">
        <v>461</v>
      </c>
      <c r="D1264" s="67" t="s">
        <v>1688</v>
      </c>
    </row>
    <row r="1265" spans="3:4">
      <c r="C1265" s="66" t="s">
        <v>461</v>
      </c>
      <c r="D1265" s="67" t="s">
        <v>1689</v>
      </c>
    </row>
    <row r="1266" spans="3:4">
      <c r="C1266" s="66" t="s">
        <v>461</v>
      </c>
      <c r="D1266" s="67" t="s">
        <v>1690</v>
      </c>
    </row>
    <row r="1267" spans="3:4">
      <c r="C1267" s="66" t="s">
        <v>461</v>
      </c>
      <c r="D1267" s="67" t="s">
        <v>1691</v>
      </c>
    </row>
    <row r="1268" spans="3:4">
      <c r="C1268" s="66" t="s">
        <v>461</v>
      </c>
      <c r="D1268" s="67" t="s">
        <v>1692</v>
      </c>
    </row>
    <row r="1269" spans="3:4">
      <c r="C1269" s="66" t="s">
        <v>461</v>
      </c>
      <c r="D1269" s="67" t="s">
        <v>1693</v>
      </c>
    </row>
    <row r="1270" spans="3:4">
      <c r="C1270" s="66" t="s">
        <v>461</v>
      </c>
      <c r="D1270" s="67" t="s">
        <v>1694</v>
      </c>
    </row>
    <row r="1271" spans="3:4">
      <c r="C1271" s="66" t="s">
        <v>461</v>
      </c>
      <c r="D1271" s="67" t="s">
        <v>1695</v>
      </c>
    </row>
    <row r="1272" spans="3:4">
      <c r="C1272" s="66" t="s">
        <v>461</v>
      </c>
      <c r="D1272" s="67" t="s">
        <v>1696</v>
      </c>
    </row>
    <row r="1273" spans="3:4">
      <c r="C1273" s="66" t="s">
        <v>461</v>
      </c>
      <c r="D1273" s="67" t="s">
        <v>1697</v>
      </c>
    </row>
    <row r="1274" spans="3:4">
      <c r="C1274" s="66" t="s">
        <v>463</v>
      </c>
      <c r="D1274" s="67" t="s">
        <v>1698</v>
      </c>
    </row>
    <row r="1275" spans="3:4">
      <c r="C1275" s="66" t="s">
        <v>463</v>
      </c>
      <c r="D1275" s="67" t="s">
        <v>1699</v>
      </c>
    </row>
    <row r="1276" spans="3:4">
      <c r="C1276" s="66" t="s">
        <v>463</v>
      </c>
      <c r="D1276" s="67" t="s">
        <v>1700</v>
      </c>
    </row>
    <row r="1277" spans="3:4">
      <c r="C1277" s="66" t="s">
        <v>463</v>
      </c>
      <c r="D1277" s="67" t="s">
        <v>1701</v>
      </c>
    </row>
    <row r="1278" spans="3:4">
      <c r="C1278" s="66" t="s">
        <v>463</v>
      </c>
      <c r="D1278" s="67" t="s">
        <v>1702</v>
      </c>
    </row>
    <row r="1279" spans="3:4">
      <c r="C1279" s="66" t="s">
        <v>463</v>
      </c>
      <c r="D1279" s="67" t="s">
        <v>1703</v>
      </c>
    </row>
    <row r="1280" spans="3:4">
      <c r="C1280" s="66" t="s">
        <v>463</v>
      </c>
      <c r="D1280" s="67" t="s">
        <v>1704</v>
      </c>
    </row>
    <row r="1281" spans="3:4">
      <c r="C1281" s="66" t="s">
        <v>463</v>
      </c>
      <c r="D1281" s="67" t="s">
        <v>1705</v>
      </c>
    </row>
    <row r="1282" spans="3:4">
      <c r="C1282" s="66" t="s">
        <v>463</v>
      </c>
      <c r="D1282" s="67" t="s">
        <v>1706</v>
      </c>
    </row>
    <row r="1283" spans="3:4">
      <c r="C1283" s="66" t="s">
        <v>463</v>
      </c>
      <c r="D1283" s="67" t="s">
        <v>1707</v>
      </c>
    </row>
    <row r="1284" spans="3:4">
      <c r="C1284" s="66" t="s">
        <v>463</v>
      </c>
      <c r="D1284" s="67" t="s">
        <v>1708</v>
      </c>
    </row>
    <row r="1285" spans="3:4">
      <c r="C1285" s="66" t="s">
        <v>463</v>
      </c>
      <c r="D1285" s="67" t="s">
        <v>1709</v>
      </c>
    </row>
    <row r="1286" spans="3:4">
      <c r="C1286" s="66" t="s">
        <v>463</v>
      </c>
      <c r="D1286" s="67" t="s">
        <v>1710</v>
      </c>
    </row>
    <row r="1287" spans="3:4">
      <c r="C1287" s="66" t="s">
        <v>463</v>
      </c>
      <c r="D1287" s="67" t="s">
        <v>1711</v>
      </c>
    </row>
    <row r="1288" spans="3:4">
      <c r="C1288" s="66" t="s">
        <v>463</v>
      </c>
      <c r="D1288" s="67" t="s">
        <v>672</v>
      </c>
    </row>
    <row r="1289" spans="3:4">
      <c r="C1289" s="66" t="s">
        <v>463</v>
      </c>
      <c r="D1289" s="67" t="s">
        <v>1712</v>
      </c>
    </row>
    <row r="1290" spans="3:4">
      <c r="C1290" s="66" t="s">
        <v>463</v>
      </c>
      <c r="D1290" s="67" t="s">
        <v>1713</v>
      </c>
    </row>
    <row r="1291" spans="3:4">
      <c r="C1291" s="66" t="s">
        <v>463</v>
      </c>
      <c r="D1291" s="67" t="s">
        <v>1518</v>
      </c>
    </row>
    <row r="1292" spans="3:4">
      <c r="C1292" s="66" t="s">
        <v>463</v>
      </c>
      <c r="D1292" s="67" t="s">
        <v>1714</v>
      </c>
    </row>
    <row r="1293" spans="3:4">
      <c r="C1293" s="66" t="s">
        <v>465</v>
      </c>
      <c r="D1293" s="67" t="s">
        <v>1715</v>
      </c>
    </row>
    <row r="1294" spans="3:4">
      <c r="C1294" s="66" t="s">
        <v>465</v>
      </c>
      <c r="D1294" s="67" t="s">
        <v>1716</v>
      </c>
    </row>
    <row r="1295" spans="3:4">
      <c r="C1295" s="66" t="s">
        <v>465</v>
      </c>
      <c r="D1295" s="67" t="s">
        <v>1717</v>
      </c>
    </row>
    <row r="1296" spans="3:4">
      <c r="C1296" s="66" t="s">
        <v>465</v>
      </c>
      <c r="D1296" s="67" t="s">
        <v>1718</v>
      </c>
    </row>
    <row r="1297" spans="3:4">
      <c r="C1297" s="66" t="s">
        <v>465</v>
      </c>
      <c r="D1297" s="67" t="s">
        <v>1719</v>
      </c>
    </row>
    <row r="1298" spans="3:4">
      <c r="C1298" s="66" t="s">
        <v>465</v>
      </c>
      <c r="D1298" s="67" t="s">
        <v>1720</v>
      </c>
    </row>
    <row r="1299" spans="3:4">
      <c r="C1299" s="66" t="s">
        <v>465</v>
      </c>
      <c r="D1299" s="67" t="s">
        <v>1721</v>
      </c>
    </row>
    <row r="1300" spans="3:4">
      <c r="C1300" s="66" t="s">
        <v>465</v>
      </c>
      <c r="D1300" s="67" t="s">
        <v>1722</v>
      </c>
    </row>
    <row r="1301" spans="3:4">
      <c r="C1301" s="66" t="s">
        <v>465</v>
      </c>
      <c r="D1301" s="67" t="s">
        <v>1723</v>
      </c>
    </row>
    <row r="1302" spans="3:4">
      <c r="C1302" s="66" t="s">
        <v>465</v>
      </c>
      <c r="D1302" s="67" t="s">
        <v>1724</v>
      </c>
    </row>
    <row r="1303" spans="3:4">
      <c r="C1303" s="66" t="s">
        <v>465</v>
      </c>
      <c r="D1303" s="67" t="s">
        <v>1725</v>
      </c>
    </row>
    <row r="1304" spans="3:4">
      <c r="C1304" s="66" t="s">
        <v>465</v>
      </c>
      <c r="D1304" s="67" t="s">
        <v>765</v>
      </c>
    </row>
    <row r="1305" spans="3:4">
      <c r="C1305" s="66" t="s">
        <v>465</v>
      </c>
      <c r="D1305" s="67" t="s">
        <v>1726</v>
      </c>
    </row>
    <row r="1306" spans="3:4">
      <c r="C1306" s="66" t="s">
        <v>465</v>
      </c>
      <c r="D1306" s="67" t="s">
        <v>1727</v>
      </c>
    </row>
    <row r="1307" spans="3:4">
      <c r="C1307" s="66" t="s">
        <v>465</v>
      </c>
      <c r="D1307" s="67" t="s">
        <v>1728</v>
      </c>
    </row>
    <row r="1308" spans="3:4">
      <c r="C1308" s="66" t="s">
        <v>465</v>
      </c>
      <c r="D1308" s="67" t="s">
        <v>1729</v>
      </c>
    </row>
    <row r="1309" spans="3:4">
      <c r="C1309" s="66" t="s">
        <v>465</v>
      </c>
      <c r="D1309" s="67" t="s">
        <v>1730</v>
      </c>
    </row>
    <row r="1310" spans="3:4">
      <c r="C1310" s="66" t="s">
        <v>465</v>
      </c>
      <c r="D1310" s="67" t="s">
        <v>1731</v>
      </c>
    </row>
    <row r="1311" spans="3:4">
      <c r="C1311" s="66" t="s">
        <v>465</v>
      </c>
      <c r="D1311" s="67" t="s">
        <v>1732</v>
      </c>
    </row>
    <row r="1312" spans="3:4">
      <c r="C1312" s="66" t="s">
        <v>467</v>
      </c>
      <c r="D1312" s="67" t="s">
        <v>1733</v>
      </c>
    </row>
    <row r="1313" spans="3:4">
      <c r="C1313" s="66" t="s">
        <v>467</v>
      </c>
      <c r="D1313" s="67" t="s">
        <v>1734</v>
      </c>
    </row>
    <row r="1314" spans="3:4">
      <c r="C1314" s="66" t="s">
        <v>467</v>
      </c>
      <c r="D1314" s="67" t="s">
        <v>1735</v>
      </c>
    </row>
    <row r="1315" spans="3:4">
      <c r="C1315" s="66" t="s">
        <v>467</v>
      </c>
      <c r="D1315" s="67" t="s">
        <v>1736</v>
      </c>
    </row>
    <row r="1316" spans="3:4">
      <c r="C1316" s="66" t="s">
        <v>467</v>
      </c>
      <c r="D1316" s="67" t="s">
        <v>1737</v>
      </c>
    </row>
    <row r="1317" spans="3:4">
      <c r="C1317" s="66" t="s">
        <v>467</v>
      </c>
      <c r="D1317" s="67" t="s">
        <v>1738</v>
      </c>
    </row>
    <row r="1318" spans="3:4">
      <c r="C1318" s="66" t="s">
        <v>467</v>
      </c>
      <c r="D1318" s="67" t="s">
        <v>1739</v>
      </c>
    </row>
    <row r="1319" spans="3:4">
      <c r="C1319" s="66" t="s">
        <v>467</v>
      </c>
      <c r="D1319" s="67" t="s">
        <v>1740</v>
      </c>
    </row>
    <row r="1320" spans="3:4">
      <c r="C1320" s="66" t="s">
        <v>467</v>
      </c>
      <c r="D1320" s="67" t="s">
        <v>1741</v>
      </c>
    </row>
    <row r="1321" spans="3:4">
      <c r="C1321" s="66" t="s">
        <v>467</v>
      </c>
      <c r="D1321" s="67" t="s">
        <v>1742</v>
      </c>
    </row>
    <row r="1322" spans="3:4">
      <c r="C1322" s="66" t="s">
        <v>467</v>
      </c>
      <c r="D1322" s="67" t="s">
        <v>1743</v>
      </c>
    </row>
    <row r="1323" spans="3:4">
      <c r="C1323" s="66" t="s">
        <v>467</v>
      </c>
      <c r="D1323" s="67" t="s">
        <v>1744</v>
      </c>
    </row>
    <row r="1324" spans="3:4">
      <c r="C1324" s="66" t="s">
        <v>467</v>
      </c>
      <c r="D1324" s="67" t="s">
        <v>1745</v>
      </c>
    </row>
    <row r="1325" spans="3:4">
      <c r="C1325" s="66" t="s">
        <v>467</v>
      </c>
      <c r="D1325" s="67" t="s">
        <v>1746</v>
      </c>
    </row>
    <row r="1326" spans="3:4">
      <c r="C1326" s="66" t="s">
        <v>467</v>
      </c>
      <c r="D1326" s="67" t="s">
        <v>1747</v>
      </c>
    </row>
    <row r="1327" spans="3:4">
      <c r="C1327" s="66" t="s">
        <v>467</v>
      </c>
      <c r="D1327" s="67" t="s">
        <v>1748</v>
      </c>
    </row>
    <row r="1328" spans="3:4">
      <c r="C1328" s="66" t="s">
        <v>467</v>
      </c>
      <c r="D1328" s="67" t="s">
        <v>1749</v>
      </c>
    </row>
    <row r="1329" spans="3:4">
      <c r="C1329" s="66" t="s">
        <v>467</v>
      </c>
      <c r="D1329" s="67" t="s">
        <v>1750</v>
      </c>
    </row>
    <row r="1330" spans="3:4">
      <c r="C1330" s="66" t="s">
        <v>467</v>
      </c>
      <c r="D1330" s="67" t="s">
        <v>1751</v>
      </c>
    </row>
    <row r="1331" spans="3:4">
      <c r="C1331" s="66" t="s">
        <v>467</v>
      </c>
      <c r="D1331" s="67" t="s">
        <v>1752</v>
      </c>
    </row>
    <row r="1332" spans="3:4">
      <c r="C1332" s="66" t="s">
        <v>467</v>
      </c>
      <c r="D1332" s="67" t="s">
        <v>1753</v>
      </c>
    </row>
    <row r="1333" spans="3:4">
      <c r="C1333" s="66" t="s">
        <v>467</v>
      </c>
      <c r="D1333" s="67" t="s">
        <v>1754</v>
      </c>
    </row>
    <row r="1334" spans="3:4">
      <c r="C1334" s="66" t="s">
        <v>467</v>
      </c>
      <c r="D1334" s="67" t="s">
        <v>1755</v>
      </c>
    </row>
    <row r="1335" spans="3:4">
      <c r="C1335" s="66" t="s">
        <v>467</v>
      </c>
      <c r="D1335" s="67" t="s">
        <v>1756</v>
      </c>
    </row>
    <row r="1336" spans="3:4">
      <c r="C1336" s="66" t="s">
        <v>467</v>
      </c>
      <c r="D1336" s="67" t="s">
        <v>1757</v>
      </c>
    </row>
    <row r="1337" spans="3:4">
      <c r="C1337" s="66" t="s">
        <v>467</v>
      </c>
      <c r="D1337" s="67" t="s">
        <v>1758</v>
      </c>
    </row>
    <row r="1338" spans="3:4">
      <c r="C1338" s="66" t="s">
        <v>467</v>
      </c>
      <c r="D1338" s="67" t="s">
        <v>1759</v>
      </c>
    </row>
    <row r="1339" spans="3:4">
      <c r="C1339" s="66" t="s">
        <v>469</v>
      </c>
      <c r="D1339" s="67" t="s">
        <v>1760</v>
      </c>
    </row>
    <row r="1340" spans="3:4">
      <c r="C1340" s="66" t="s">
        <v>469</v>
      </c>
      <c r="D1340" s="67" t="s">
        <v>1761</v>
      </c>
    </row>
    <row r="1341" spans="3:4">
      <c r="C1341" s="66" t="s">
        <v>469</v>
      </c>
      <c r="D1341" s="67" t="s">
        <v>1762</v>
      </c>
    </row>
    <row r="1342" spans="3:4">
      <c r="C1342" s="66" t="s">
        <v>469</v>
      </c>
      <c r="D1342" s="67" t="s">
        <v>1763</v>
      </c>
    </row>
    <row r="1343" spans="3:4">
      <c r="C1343" s="66" t="s">
        <v>469</v>
      </c>
      <c r="D1343" s="67" t="s">
        <v>1764</v>
      </c>
    </row>
    <row r="1344" spans="3:4">
      <c r="C1344" s="66" t="s">
        <v>469</v>
      </c>
      <c r="D1344" s="67" t="s">
        <v>1765</v>
      </c>
    </row>
    <row r="1345" spans="3:4">
      <c r="C1345" s="66" t="s">
        <v>469</v>
      </c>
      <c r="D1345" s="67" t="s">
        <v>1105</v>
      </c>
    </row>
    <row r="1346" spans="3:4">
      <c r="C1346" s="66" t="s">
        <v>469</v>
      </c>
      <c r="D1346" s="67" t="s">
        <v>1766</v>
      </c>
    </row>
    <row r="1347" spans="3:4">
      <c r="C1347" s="66" t="s">
        <v>469</v>
      </c>
      <c r="D1347" s="67" t="s">
        <v>1767</v>
      </c>
    </row>
    <row r="1348" spans="3:4">
      <c r="C1348" s="66" t="s">
        <v>469</v>
      </c>
      <c r="D1348" s="67" t="s">
        <v>1768</v>
      </c>
    </row>
    <row r="1349" spans="3:4">
      <c r="C1349" s="66" t="s">
        <v>469</v>
      </c>
      <c r="D1349" s="67" t="s">
        <v>1769</v>
      </c>
    </row>
    <row r="1350" spans="3:4">
      <c r="C1350" s="66" t="s">
        <v>469</v>
      </c>
      <c r="D1350" s="67" t="s">
        <v>1770</v>
      </c>
    </row>
    <row r="1351" spans="3:4">
      <c r="C1351" s="66" t="s">
        <v>469</v>
      </c>
      <c r="D1351" s="67" t="s">
        <v>1771</v>
      </c>
    </row>
    <row r="1352" spans="3:4">
      <c r="C1352" s="66" t="s">
        <v>469</v>
      </c>
      <c r="D1352" s="67" t="s">
        <v>1772</v>
      </c>
    </row>
    <row r="1353" spans="3:4">
      <c r="C1353" s="66" t="s">
        <v>469</v>
      </c>
      <c r="D1353" s="67" t="s">
        <v>1773</v>
      </c>
    </row>
    <row r="1354" spans="3:4">
      <c r="C1354" s="66" t="s">
        <v>469</v>
      </c>
      <c r="D1354" s="67" t="s">
        <v>1774</v>
      </c>
    </row>
    <row r="1355" spans="3:4">
      <c r="C1355" s="66" t="s">
        <v>469</v>
      </c>
      <c r="D1355" s="67" t="s">
        <v>1775</v>
      </c>
    </row>
    <row r="1356" spans="3:4">
      <c r="C1356" s="66" t="s">
        <v>469</v>
      </c>
      <c r="D1356" s="67" t="s">
        <v>1776</v>
      </c>
    </row>
    <row r="1357" spans="3:4">
      <c r="C1357" s="66" t="s">
        <v>469</v>
      </c>
      <c r="D1357" s="67" t="s">
        <v>1777</v>
      </c>
    </row>
    <row r="1358" spans="3:4">
      <c r="C1358" s="66" t="s">
        <v>469</v>
      </c>
      <c r="D1358" s="67" t="s">
        <v>1778</v>
      </c>
    </row>
    <row r="1359" spans="3:4">
      <c r="C1359" s="66" t="s">
        <v>469</v>
      </c>
      <c r="D1359" s="67" t="s">
        <v>1779</v>
      </c>
    </row>
    <row r="1360" spans="3:4">
      <c r="C1360" s="66" t="s">
        <v>469</v>
      </c>
      <c r="D1360" s="67" t="s">
        <v>1780</v>
      </c>
    </row>
    <row r="1361" spans="3:4">
      <c r="C1361" s="66" t="s">
        <v>469</v>
      </c>
      <c r="D1361" s="67" t="s">
        <v>1781</v>
      </c>
    </row>
    <row r="1362" spans="3:4">
      <c r="C1362" s="66" t="s">
        <v>471</v>
      </c>
      <c r="D1362" s="67" t="s">
        <v>1782</v>
      </c>
    </row>
    <row r="1363" spans="3:4">
      <c r="C1363" s="66" t="s">
        <v>471</v>
      </c>
      <c r="D1363" s="67" t="s">
        <v>1783</v>
      </c>
    </row>
    <row r="1364" spans="3:4">
      <c r="C1364" s="66" t="s">
        <v>471</v>
      </c>
      <c r="D1364" s="67" t="s">
        <v>1784</v>
      </c>
    </row>
    <row r="1365" spans="3:4">
      <c r="C1365" s="66" t="s">
        <v>471</v>
      </c>
      <c r="D1365" s="67" t="s">
        <v>1785</v>
      </c>
    </row>
    <row r="1366" spans="3:4">
      <c r="C1366" s="66" t="s">
        <v>471</v>
      </c>
      <c r="D1366" s="67" t="s">
        <v>1786</v>
      </c>
    </row>
    <row r="1367" spans="3:4">
      <c r="C1367" s="66" t="s">
        <v>471</v>
      </c>
      <c r="D1367" s="67" t="s">
        <v>1787</v>
      </c>
    </row>
    <row r="1368" spans="3:4">
      <c r="C1368" s="66" t="s">
        <v>471</v>
      </c>
      <c r="D1368" s="67" t="s">
        <v>1788</v>
      </c>
    </row>
    <row r="1369" spans="3:4">
      <c r="C1369" s="66" t="s">
        <v>471</v>
      </c>
      <c r="D1369" s="67" t="s">
        <v>1789</v>
      </c>
    </row>
    <row r="1370" spans="3:4">
      <c r="C1370" s="66" t="s">
        <v>471</v>
      </c>
      <c r="D1370" s="67" t="s">
        <v>1790</v>
      </c>
    </row>
    <row r="1371" spans="3:4">
      <c r="C1371" s="66" t="s">
        <v>471</v>
      </c>
      <c r="D1371" s="67" t="s">
        <v>1791</v>
      </c>
    </row>
    <row r="1372" spans="3:4">
      <c r="C1372" s="66" t="s">
        <v>471</v>
      </c>
      <c r="D1372" s="67" t="s">
        <v>1792</v>
      </c>
    </row>
    <row r="1373" spans="3:4">
      <c r="C1373" s="66" t="s">
        <v>471</v>
      </c>
      <c r="D1373" s="67" t="s">
        <v>1793</v>
      </c>
    </row>
    <row r="1374" spans="3:4">
      <c r="C1374" s="66" t="s">
        <v>471</v>
      </c>
      <c r="D1374" s="67" t="s">
        <v>1794</v>
      </c>
    </row>
    <row r="1375" spans="3:4">
      <c r="C1375" s="66" t="s">
        <v>471</v>
      </c>
      <c r="D1375" s="67" t="s">
        <v>1795</v>
      </c>
    </row>
    <row r="1376" spans="3:4">
      <c r="C1376" s="66" t="s">
        <v>471</v>
      </c>
      <c r="D1376" s="67" t="s">
        <v>1796</v>
      </c>
    </row>
    <row r="1377" spans="3:4">
      <c r="C1377" s="66" t="s">
        <v>471</v>
      </c>
      <c r="D1377" s="67" t="s">
        <v>1797</v>
      </c>
    </row>
    <row r="1378" spans="3:4">
      <c r="C1378" s="66" t="s">
        <v>471</v>
      </c>
      <c r="D1378" s="67" t="s">
        <v>1798</v>
      </c>
    </row>
    <row r="1379" spans="3:4">
      <c r="C1379" s="66" t="s">
        <v>471</v>
      </c>
      <c r="D1379" s="67" t="s">
        <v>1799</v>
      </c>
    </row>
    <row r="1380" spans="3:4">
      <c r="C1380" s="66" t="s">
        <v>471</v>
      </c>
      <c r="D1380" s="67" t="s">
        <v>1800</v>
      </c>
    </row>
    <row r="1381" spans="3:4">
      <c r="C1381" s="66" t="s">
        <v>473</v>
      </c>
      <c r="D1381" s="67" t="s">
        <v>1801</v>
      </c>
    </row>
    <row r="1382" spans="3:4">
      <c r="C1382" s="66" t="s">
        <v>473</v>
      </c>
      <c r="D1382" s="67" t="s">
        <v>1802</v>
      </c>
    </row>
    <row r="1383" spans="3:4">
      <c r="C1383" s="66" t="s">
        <v>473</v>
      </c>
      <c r="D1383" s="67" t="s">
        <v>1803</v>
      </c>
    </row>
    <row r="1384" spans="3:4">
      <c r="C1384" s="66" t="s">
        <v>473</v>
      </c>
      <c r="D1384" s="67" t="s">
        <v>1804</v>
      </c>
    </row>
    <row r="1385" spans="3:4">
      <c r="C1385" s="66" t="s">
        <v>473</v>
      </c>
      <c r="D1385" s="67" t="s">
        <v>1805</v>
      </c>
    </row>
    <row r="1386" spans="3:4">
      <c r="C1386" s="66" t="s">
        <v>473</v>
      </c>
      <c r="D1386" s="67" t="s">
        <v>1806</v>
      </c>
    </row>
    <row r="1387" spans="3:4">
      <c r="C1387" s="66" t="s">
        <v>473</v>
      </c>
      <c r="D1387" s="67" t="s">
        <v>1807</v>
      </c>
    </row>
    <row r="1388" spans="3:4">
      <c r="C1388" s="66" t="s">
        <v>473</v>
      </c>
      <c r="D1388" s="67" t="s">
        <v>1808</v>
      </c>
    </row>
    <row r="1389" spans="3:4">
      <c r="C1389" s="66" t="s">
        <v>473</v>
      </c>
      <c r="D1389" s="67" t="s">
        <v>1809</v>
      </c>
    </row>
    <row r="1390" spans="3:4">
      <c r="C1390" s="66" t="s">
        <v>473</v>
      </c>
      <c r="D1390" s="67" t="s">
        <v>1810</v>
      </c>
    </row>
    <row r="1391" spans="3:4">
      <c r="C1391" s="66" t="s">
        <v>473</v>
      </c>
      <c r="D1391" s="67" t="s">
        <v>1811</v>
      </c>
    </row>
    <row r="1392" spans="3:4">
      <c r="C1392" s="66" t="s">
        <v>473</v>
      </c>
      <c r="D1392" s="67" t="s">
        <v>1812</v>
      </c>
    </row>
    <row r="1393" spans="3:4">
      <c r="C1393" s="66" t="s">
        <v>473</v>
      </c>
      <c r="D1393" s="67" t="s">
        <v>1813</v>
      </c>
    </row>
    <row r="1394" spans="3:4">
      <c r="C1394" s="66" t="s">
        <v>473</v>
      </c>
      <c r="D1394" s="67" t="s">
        <v>1814</v>
      </c>
    </row>
    <row r="1395" spans="3:4">
      <c r="C1395" s="66" t="s">
        <v>473</v>
      </c>
      <c r="D1395" s="67" t="s">
        <v>1815</v>
      </c>
    </row>
    <row r="1396" spans="3:4">
      <c r="C1396" s="66" t="s">
        <v>473</v>
      </c>
      <c r="D1396" s="67" t="s">
        <v>1816</v>
      </c>
    </row>
    <row r="1397" spans="3:4">
      <c r="C1397" s="66" t="s">
        <v>473</v>
      </c>
      <c r="D1397" s="67" t="s">
        <v>1817</v>
      </c>
    </row>
    <row r="1398" spans="3:4">
      <c r="C1398" s="66" t="s">
        <v>473</v>
      </c>
      <c r="D1398" s="67" t="s">
        <v>1818</v>
      </c>
    </row>
    <row r="1399" spans="3:4">
      <c r="C1399" s="66" t="s">
        <v>473</v>
      </c>
      <c r="D1399" s="67" t="s">
        <v>1819</v>
      </c>
    </row>
    <row r="1400" spans="3:4">
      <c r="C1400" s="66" t="s">
        <v>473</v>
      </c>
      <c r="D1400" s="67" t="s">
        <v>1820</v>
      </c>
    </row>
    <row r="1401" spans="3:4">
      <c r="C1401" s="66" t="s">
        <v>473</v>
      </c>
      <c r="D1401" s="67" t="s">
        <v>1821</v>
      </c>
    </row>
    <row r="1402" spans="3:4">
      <c r="C1402" s="66" t="s">
        <v>473</v>
      </c>
      <c r="D1402" s="67" t="s">
        <v>1822</v>
      </c>
    </row>
    <row r="1403" spans="3:4">
      <c r="C1403" s="66" t="s">
        <v>473</v>
      </c>
      <c r="D1403" s="67" t="s">
        <v>1823</v>
      </c>
    </row>
    <row r="1404" spans="3:4">
      <c r="C1404" s="66" t="s">
        <v>473</v>
      </c>
      <c r="D1404" s="67" t="s">
        <v>1824</v>
      </c>
    </row>
    <row r="1405" spans="3:4">
      <c r="C1405" s="66" t="s">
        <v>475</v>
      </c>
      <c r="D1405" s="67" t="s">
        <v>1825</v>
      </c>
    </row>
    <row r="1406" spans="3:4">
      <c r="C1406" s="66" t="s">
        <v>475</v>
      </c>
      <c r="D1406" s="67" t="s">
        <v>1826</v>
      </c>
    </row>
    <row r="1407" spans="3:4">
      <c r="C1407" s="66" t="s">
        <v>475</v>
      </c>
      <c r="D1407" s="67" t="s">
        <v>1827</v>
      </c>
    </row>
    <row r="1408" spans="3:4">
      <c r="C1408" s="66" t="s">
        <v>475</v>
      </c>
      <c r="D1408" s="67" t="s">
        <v>1828</v>
      </c>
    </row>
    <row r="1409" spans="3:4">
      <c r="C1409" s="66" t="s">
        <v>475</v>
      </c>
      <c r="D1409" s="67" t="s">
        <v>1829</v>
      </c>
    </row>
    <row r="1410" spans="3:4">
      <c r="C1410" s="66" t="s">
        <v>475</v>
      </c>
      <c r="D1410" s="67" t="s">
        <v>1830</v>
      </c>
    </row>
    <row r="1411" spans="3:4">
      <c r="C1411" s="66" t="s">
        <v>475</v>
      </c>
      <c r="D1411" s="67" t="s">
        <v>1831</v>
      </c>
    </row>
    <row r="1412" spans="3:4">
      <c r="C1412" s="66" t="s">
        <v>475</v>
      </c>
      <c r="D1412" s="67" t="s">
        <v>1832</v>
      </c>
    </row>
    <row r="1413" spans="3:4">
      <c r="C1413" s="66" t="s">
        <v>475</v>
      </c>
      <c r="D1413" s="67" t="s">
        <v>1833</v>
      </c>
    </row>
    <row r="1414" spans="3:4">
      <c r="C1414" s="66" t="s">
        <v>475</v>
      </c>
      <c r="D1414" s="67" t="s">
        <v>1834</v>
      </c>
    </row>
    <row r="1415" spans="3:4">
      <c r="C1415" s="66" t="s">
        <v>475</v>
      </c>
      <c r="D1415" s="67" t="s">
        <v>1835</v>
      </c>
    </row>
    <row r="1416" spans="3:4">
      <c r="C1416" s="66" t="s">
        <v>475</v>
      </c>
      <c r="D1416" s="67" t="s">
        <v>1836</v>
      </c>
    </row>
    <row r="1417" spans="3:4">
      <c r="C1417" s="66" t="s">
        <v>475</v>
      </c>
      <c r="D1417" s="67" t="s">
        <v>1837</v>
      </c>
    </row>
    <row r="1418" spans="3:4">
      <c r="C1418" s="66" t="s">
        <v>475</v>
      </c>
      <c r="D1418" s="67" t="s">
        <v>1838</v>
      </c>
    </row>
    <row r="1419" spans="3:4">
      <c r="C1419" s="66" t="s">
        <v>475</v>
      </c>
      <c r="D1419" s="67" t="s">
        <v>1839</v>
      </c>
    </row>
    <row r="1420" spans="3:4">
      <c r="C1420" s="66" t="s">
        <v>475</v>
      </c>
      <c r="D1420" s="67" t="s">
        <v>1840</v>
      </c>
    </row>
    <row r="1421" spans="3:4">
      <c r="C1421" s="66" t="s">
        <v>475</v>
      </c>
      <c r="D1421" s="67" t="s">
        <v>1841</v>
      </c>
    </row>
    <row r="1422" spans="3:4">
      <c r="C1422" s="66" t="s">
        <v>477</v>
      </c>
      <c r="D1422" s="67" t="s">
        <v>1842</v>
      </c>
    </row>
    <row r="1423" spans="3:4">
      <c r="C1423" s="66" t="s">
        <v>477</v>
      </c>
      <c r="D1423" s="67" t="s">
        <v>1843</v>
      </c>
    </row>
    <row r="1424" spans="3:4">
      <c r="C1424" s="66" t="s">
        <v>477</v>
      </c>
      <c r="D1424" s="67" t="s">
        <v>1844</v>
      </c>
    </row>
    <row r="1425" spans="3:4">
      <c r="C1425" s="66" t="s">
        <v>477</v>
      </c>
      <c r="D1425" s="67" t="s">
        <v>1845</v>
      </c>
    </row>
    <row r="1426" spans="3:4">
      <c r="C1426" s="66" t="s">
        <v>477</v>
      </c>
      <c r="D1426" s="67" t="s">
        <v>1846</v>
      </c>
    </row>
    <row r="1427" spans="3:4">
      <c r="C1427" s="66" t="s">
        <v>477</v>
      </c>
      <c r="D1427" s="67" t="s">
        <v>1847</v>
      </c>
    </row>
    <row r="1428" spans="3:4">
      <c r="C1428" s="66" t="s">
        <v>477</v>
      </c>
      <c r="D1428" s="67" t="s">
        <v>1848</v>
      </c>
    </row>
    <row r="1429" spans="3:4">
      <c r="C1429" s="66" t="s">
        <v>477</v>
      </c>
      <c r="D1429" s="67" t="s">
        <v>1849</v>
      </c>
    </row>
    <row r="1430" spans="3:4">
      <c r="C1430" s="66" t="s">
        <v>477</v>
      </c>
      <c r="D1430" s="67" t="s">
        <v>1850</v>
      </c>
    </row>
    <row r="1431" spans="3:4">
      <c r="C1431" s="66" t="s">
        <v>477</v>
      </c>
      <c r="D1431" s="67" t="s">
        <v>1851</v>
      </c>
    </row>
    <row r="1432" spans="3:4">
      <c r="C1432" s="66" t="s">
        <v>477</v>
      </c>
      <c r="D1432" s="67" t="s">
        <v>1852</v>
      </c>
    </row>
    <row r="1433" spans="3:4">
      <c r="C1433" s="66" t="s">
        <v>477</v>
      </c>
      <c r="D1433" s="67" t="s">
        <v>1853</v>
      </c>
    </row>
    <row r="1434" spans="3:4">
      <c r="C1434" s="66" t="s">
        <v>477</v>
      </c>
      <c r="D1434" s="67" t="s">
        <v>1854</v>
      </c>
    </row>
    <row r="1435" spans="3:4">
      <c r="C1435" s="66" t="s">
        <v>477</v>
      </c>
      <c r="D1435" s="67" t="s">
        <v>478</v>
      </c>
    </row>
    <row r="1436" spans="3:4">
      <c r="C1436" s="66" t="s">
        <v>477</v>
      </c>
      <c r="D1436" s="67" t="s">
        <v>1855</v>
      </c>
    </row>
    <row r="1437" spans="3:4">
      <c r="C1437" s="66" t="s">
        <v>477</v>
      </c>
      <c r="D1437" s="67" t="s">
        <v>1856</v>
      </c>
    </row>
    <row r="1438" spans="3:4">
      <c r="C1438" s="66" t="s">
        <v>477</v>
      </c>
      <c r="D1438" s="67" t="s">
        <v>1857</v>
      </c>
    </row>
    <row r="1439" spans="3:4">
      <c r="C1439" s="66" t="s">
        <v>477</v>
      </c>
      <c r="D1439" s="67" t="s">
        <v>1858</v>
      </c>
    </row>
    <row r="1440" spans="3:4">
      <c r="C1440" s="66" t="s">
        <v>477</v>
      </c>
      <c r="D1440" s="67" t="s">
        <v>1859</v>
      </c>
    </row>
    <row r="1441" spans="3:4">
      <c r="C1441" s="66" t="s">
        <v>477</v>
      </c>
      <c r="D1441" s="67" t="s">
        <v>1860</v>
      </c>
    </row>
    <row r="1442" spans="3:4">
      <c r="C1442" s="66" t="s">
        <v>479</v>
      </c>
      <c r="D1442" s="67" t="s">
        <v>1861</v>
      </c>
    </row>
    <row r="1443" spans="3:4">
      <c r="C1443" s="66" t="s">
        <v>479</v>
      </c>
      <c r="D1443" s="67" t="s">
        <v>1862</v>
      </c>
    </row>
    <row r="1444" spans="3:4">
      <c r="C1444" s="66" t="s">
        <v>479</v>
      </c>
      <c r="D1444" s="67" t="s">
        <v>1863</v>
      </c>
    </row>
    <row r="1445" spans="3:4">
      <c r="C1445" s="66" t="s">
        <v>479</v>
      </c>
      <c r="D1445" s="67" t="s">
        <v>1864</v>
      </c>
    </row>
    <row r="1446" spans="3:4">
      <c r="C1446" s="66" t="s">
        <v>479</v>
      </c>
      <c r="D1446" s="67" t="s">
        <v>1865</v>
      </c>
    </row>
    <row r="1447" spans="3:4">
      <c r="C1447" s="66" t="s">
        <v>479</v>
      </c>
      <c r="D1447" s="67" t="s">
        <v>1866</v>
      </c>
    </row>
    <row r="1448" spans="3:4">
      <c r="C1448" s="66" t="s">
        <v>479</v>
      </c>
      <c r="D1448" s="67" t="s">
        <v>1867</v>
      </c>
    </row>
    <row r="1449" spans="3:4">
      <c r="C1449" s="66" t="s">
        <v>479</v>
      </c>
      <c r="D1449" s="67" t="s">
        <v>1868</v>
      </c>
    </row>
    <row r="1450" spans="3:4">
      <c r="C1450" s="66" t="s">
        <v>479</v>
      </c>
      <c r="D1450" s="67" t="s">
        <v>1869</v>
      </c>
    </row>
    <row r="1451" spans="3:4">
      <c r="C1451" s="66" t="s">
        <v>479</v>
      </c>
      <c r="D1451" s="67" t="s">
        <v>1870</v>
      </c>
    </row>
    <row r="1452" spans="3:4">
      <c r="C1452" s="66" t="s">
        <v>479</v>
      </c>
      <c r="D1452" s="67" t="s">
        <v>1871</v>
      </c>
    </row>
    <row r="1453" spans="3:4">
      <c r="C1453" s="66" t="s">
        <v>479</v>
      </c>
      <c r="D1453" s="67" t="s">
        <v>1872</v>
      </c>
    </row>
    <row r="1454" spans="3:4">
      <c r="C1454" s="66" t="s">
        <v>479</v>
      </c>
      <c r="D1454" s="67" t="s">
        <v>1873</v>
      </c>
    </row>
    <row r="1455" spans="3:4">
      <c r="C1455" s="66" t="s">
        <v>479</v>
      </c>
      <c r="D1455" s="67" t="s">
        <v>1874</v>
      </c>
    </row>
    <row r="1456" spans="3:4">
      <c r="C1456" s="66" t="s">
        <v>479</v>
      </c>
      <c r="D1456" s="67" t="s">
        <v>1875</v>
      </c>
    </row>
    <row r="1457" spans="3:4">
      <c r="C1457" s="66" t="s">
        <v>479</v>
      </c>
      <c r="D1457" s="67" t="s">
        <v>1876</v>
      </c>
    </row>
    <row r="1458" spans="3:4">
      <c r="C1458" s="66" t="s">
        <v>479</v>
      </c>
      <c r="D1458" s="67" t="s">
        <v>1877</v>
      </c>
    </row>
    <row r="1459" spans="3:4">
      <c r="C1459" s="66" t="s">
        <v>479</v>
      </c>
      <c r="D1459" s="67" t="s">
        <v>1878</v>
      </c>
    </row>
    <row r="1460" spans="3:4">
      <c r="C1460" s="66" t="s">
        <v>479</v>
      </c>
      <c r="D1460" s="67" t="s">
        <v>1879</v>
      </c>
    </row>
    <row r="1461" spans="3:4">
      <c r="C1461" s="66" t="s">
        <v>479</v>
      </c>
      <c r="D1461" s="67" t="s">
        <v>1880</v>
      </c>
    </row>
    <row r="1462" spans="3:4">
      <c r="C1462" s="66" t="s">
        <v>479</v>
      </c>
      <c r="D1462" s="67" t="s">
        <v>1881</v>
      </c>
    </row>
    <row r="1463" spans="3:4">
      <c r="C1463" s="66" t="s">
        <v>479</v>
      </c>
      <c r="D1463" s="67" t="s">
        <v>1882</v>
      </c>
    </row>
    <row r="1464" spans="3:4">
      <c r="C1464" s="66" t="s">
        <v>479</v>
      </c>
      <c r="D1464" s="67" t="s">
        <v>1883</v>
      </c>
    </row>
    <row r="1465" spans="3:4">
      <c r="C1465" s="66" t="s">
        <v>479</v>
      </c>
      <c r="D1465" s="67" t="s">
        <v>1884</v>
      </c>
    </row>
    <row r="1466" spans="3:4">
      <c r="C1466" s="66" t="s">
        <v>479</v>
      </c>
      <c r="D1466" s="67" t="s">
        <v>1885</v>
      </c>
    </row>
    <row r="1467" spans="3:4">
      <c r="C1467" s="66" t="s">
        <v>479</v>
      </c>
      <c r="D1467" s="67" t="s">
        <v>1886</v>
      </c>
    </row>
    <row r="1468" spans="3:4">
      <c r="C1468" s="66" t="s">
        <v>479</v>
      </c>
      <c r="D1468" s="67" t="s">
        <v>1887</v>
      </c>
    </row>
    <row r="1469" spans="3:4">
      <c r="C1469" s="66" t="s">
        <v>479</v>
      </c>
      <c r="D1469" s="67" t="s">
        <v>1888</v>
      </c>
    </row>
    <row r="1470" spans="3:4">
      <c r="C1470" s="66" t="s">
        <v>479</v>
      </c>
      <c r="D1470" s="67" t="s">
        <v>1889</v>
      </c>
    </row>
    <row r="1471" spans="3:4">
      <c r="C1471" s="66" t="s">
        <v>479</v>
      </c>
      <c r="D1471" s="67" t="s">
        <v>1890</v>
      </c>
    </row>
    <row r="1472" spans="3:4">
      <c r="C1472" s="66" t="s">
        <v>479</v>
      </c>
      <c r="D1472" s="67" t="s">
        <v>1891</v>
      </c>
    </row>
    <row r="1473" spans="3:4">
      <c r="C1473" s="66" t="s">
        <v>479</v>
      </c>
      <c r="D1473" s="67" t="s">
        <v>1892</v>
      </c>
    </row>
    <row r="1474" spans="3:4">
      <c r="C1474" s="66" t="s">
        <v>479</v>
      </c>
      <c r="D1474" s="67" t="s">
        <v>1893</v>
      </c>
    </row>
    <row r="1475" spans="3:4">
      <c r="C1475" s="66" t="s">
        <v>479</v>
      </c>
      <c r="D1475" s="67" t="s">
        <v>1894</v>
      </c>
    </row>
    <row r="1476" spans="3:4">
      <c r="C1476" s="66" t="s">
        <v>481</v>
      </c>
      <c r="D1476" s="67" t="s">
        <v>1895</v>
      </c>
    </row>
    <row r="1477" spans="3:4">
      <c r="C1477" s="66" t="s">
        <v>481</v>
      </c>
      <c r="D1477" s="67" t="s">
        <v>1896</v>
      </c>
    </row>
    <row r="1478" spans="3:4">
      <c r="C1478" s="66" t="s">
        <v>481</v>
      </c>
      <c r="D1478" s="67" t="s">
        <v>1897</v>
      </c>
    </row>
    <row r="1479" spans="3:4">
      <c r="C1479" s="66" t="s">
        <v>481</v>
      </c>
      <c r="D1479" s="67" t="s">
        <v>1898</v>
      </c>
    </row>
    <row r="1480" spans="3:4">
      <c r="C1480" s="66" t="s">
        <v>481</v>
      </c>
      <c r="D1480" s="67" t="s">
        <v>1899</v>
      </c>
    </row>
    <row r="1481" spans="3:4">
      <c r="C1481" s="66" t="s">
        <v>481</v>
      </c>
      <c r="D1481" s="67" t="s">
        <v>1900</v>
      </c>
    </row>
    <row r="1482" spans="3:4">
      <c r="C1482" s="66" t="s">
        <v>481</v>
      </c>
      <c r="D1482" s="67" t="s">
        <v>1901</v>
      </c>
    </row>
    <row r="1483" spans="3:4">
      <c r="C1483" s="66" t="s">
        <v>481</v>
      </c>
      <c r="D1483" s="67" t="s">
        <v>1902</v>
      </c>
    </row>
    <row r="1484" spans="3:4">
      <c r="C1484" s="66" t="s">
        <v>481</v>
      </c>
      <c r="D1484" s="67" t="s">
        <v>1903</v>
      </c>
    </row>
    <row r="1485" spans="3:4">
      <c r="C1485" s="66" t="s">
        <v>481</v>
      </c>
      <c r="D1485" s="67" t="s">
        <v>1904</v>
      </c>
    </row>
    <row r="1486" spans="3:4">
      <c r="C1486" s="66" t="s">
        <v>481</v>
      </c>
      <c r="D1486" s="67" t="s">
        <v>1905</v>
      </c>
    </row>
    <row r="1487" spans="3:4">
      <c r="C1487" s="66" t="s">
        <v>481</v>
      </c>
      <c r="D1487" s="67" t="s">
        <v>1906</v>
      </c>
    </row>
    <row r="1488" spans="3:4">
      <c r="C1488" s="66" t="s">
        <v>481</v>
      </c>
      <c r="D1488" s="67" t="s">
        <v>1907</v>
      </c>
    </row>
    <row r="1489" spans="3:4">
      <c r="C1489" s="66" t="s">
        <v>481</v>
      </c>
      <c r="D1489" s="67" t="s">
        <v>1908</v>
      </c>
    </row>
    <row r="1490" spans="3:4">
      <c r="C1490" s="66" t="s">
        <v>481</v>
      </c>
      <c r="D1490" s="67" t="s">
        <v>1909</v>
      </c>
    </row>
    <row r="1491" spans="3:4">
      <c r="C1491" s="66" t="s">
        <v>481</v>
      </c>
      <c r="D1491" s="67" t="s">
        <v>1910</v>
      </c>
    </row>
    <row r="1492" spans="3:4">
      <c r="C1492" s="66" t="s">
        <v>481</v>
      </c>
      <c r="D1492" s="67" t="s">
        <v>1911</v>
      </c>
    </row>
    <row r="1493" spans="3:4">
      <c r="C1493" s="66" t="s">
        <v>481</v>
      </c>
      <c r="D1493" s="67" t="s">
        <v>1912</v>
      </c>
    </row>
    <row r="1494" spans="3:4">
      <c r="C1494" s="66" t="s">
        <v>481</v>
      </c>
      <c r="D1494" s="67" t="s">
        <v>1913</v>
      </c>
    </row>
    <row r="1495" spans="3:4">
      <c r="C1495" s="66" t="s">
        <v>481</v>
      </c>
      <c r="D1495" s="67" t="s">
        <v>1914</v>
      </c>
    </row>
    <row r="1496" spans="3:4">
      <c r="C1496" s="66" t="s">
        <v>481</v>
      </c>
      <c r="D1496" s="67" t="s">
        <v>1915</v>
      </c>
    </row>
    <row r="1497" spans="3:4">
      <c r="C1497" s="66" t="s">
        <v>481</v>
      </c>
      <c r="D1497" s="67" t="s">
        <v>1916</v>
      </c>
    </row>
    <row r="1498" spans="3:4">
      <c r="C1498" s="66" t="s">
        <v>481</v>
      </c>
      <c r="D1498" s="67" t="s">
        <v>1917</v>
      </c>
    </row>
    <row r="1499" spans="3:4">
      <c r="C1499" s="66" t="s">
        <v>481</v>
      </c>
      <c r="D1499" s="67" t="s">
        <v>1918</v>
      </c>
    </row>
    <row r="1500" spans="3:4">
      <c r="C1500" s="66" t="s">
        <v>481</v>
      </c>
      <c r="D1500" s="67" t="s">
        <v>1919</v>
      </c>
    </row>
    <row r="1501" spans="3:4">
      <c r="C1501" s="66" t="s">
        <v>481</v>
      </c>
      <c r="D1501" s="67" t="s">
        <v>1920</v>
      </c>
    </row>
    <row r="1502" spans="3:4">
      <c r="C1502" s="66" t="s">
        <v>481</v>
      </c>
      <c r="D1502" s="67" t="s">
        <v>1921</v>
      </c>
    </row>
    <row r="1503" spans="3:4">
      <c r="C1503" s="66" t="s">
        <v>481</v>
      </c>
      <c r="D1503" s="67" t="s">
        <v>1922</v>
      </c>
    </row>
    <row r="1504" spans="3:4">
      <c r="C1504" s="66" t="s">
        <v>1923</v>
      </c>
      <c r="D1504" s="67" t="s">
        <v>1924</v>
      </c>
    </row>
    <row r="1505" spans="3:4">
      <c r="C1505" s="66" t="s">
        <v>481</v>
      </c>
      <c r="D1505" s="67" t="s">
        <v>1925</v>
      </c>
    </row>
    <row r="1506" spans="3:4">
      <c r="C1506" s="66" t="s">
        <v>481</v>
      </c>
      <c r="D1506" s="67" t="s">
        <v>1926</v>
      </c>
    </row>
    <row r="1507" spans="3:4">
      <c r="C1507" s="66" t="s">
        <v>481</v>
      </c>
      <c r="D1507" s="67" t="s">
        <v>1927</v>
      </c>
    </row>
    <row r="1508" spans="3:4">
      <c r="C1508" s="66" t="s">
        <v>481</v>
      </c>
      <c r="D1508" s="67" t="s">
        <v>1928</v>
      </c>
    </row>
    <row r="1509" spans="3:4">
      <c r="C1509" s="66" t="s">
        <v>481</v>
      </c>
      <c r="D1509" s="67" t="s">
        <v>1929</v>
      </c>
    </row>
    <row r="1510" spans="3:4">
      <c r="C1510" s="66" t="s">
        <v>481</v>
      </c>
      <c r="D1510" s="67" t="s">
        <v>1930</v>
      </c>
    </row>
    <row r="1511" spans="3:4">
      <c r="C1511" s="66" t="s">
        <v>481</v>
      </c>
      <c r="D1511" s="67" t="s">
        <v>1931</v>
      </c>
    </row>
    <row r="1512" spans="3:4">
      <c r="C1512" s="66" t="s">
        <v>481</v>
      </c>
      <c r="D1512" s="67" t="s">
        <v>1932</v>
      </c>
    </row>
    <row r="1513" spans="3:4">
      <c r="C1513" s="66" t="s">
        <v>481</v>
      </c>
      <c r="D1513" s="67" t="s">
        <v>1933</v>
      </c>
    </row>
    <row r="1514" spans="3:4">
      <c r="C1514" s="66" t="s">
        <v>481</v>
      </c>
      <c r="D1514" s="67" t="s">
        <v>1934</v>
      </c>
    </row>
    <row r="1515" spans="3:4">
      <c r="C1515" s="66" t="s">
        <v>481</v>
      </c>
      <c r="D1515" s="67" t="s">
        <v>1935</v>
      </c>
    </row>
    <row r="1516" spans="3:4">
      <c r="C1516" s="66" t="s">
        <v>481</v>
      </c>
      <c r="D1516" s="67" t="s">
        <v>1936</v>
      </c>
    </row>
    <row r="1517" spans="3:4">
      <c r="C1517" s="66" t="s">
        <v>481</v>
      </c>
      <c r="D1517" s="67" t="s">
        <v>1937</v>
      </c>
    </row>
    <row r="1518" spans="3:4">
      <c r="C1518" s="66" t="s">
        <v>481</v>
      </c>
      <c r="D1518" s="67" t="s">
        <v>1938</v>
      </c>
    </row>
    <row r="1519" spans="3:4">
      <c r="C1519" s="66" t="s">
        <v>481</v>
      </c>
      <c r="D1519" s="67" t="s">
        <v>1939</v>
      </c>
    </row>
    <row r="1520" spans="3:4">
      <c r="C1520" s="66" t="s">
        <v>481</v>
      </c>
      <c r="D1520" s="67" t="s">
        <v>1940</v>
      </c>
    </row>
    <row r="1521" spans="3:4">
      <c r="C1521" s="66" t="s">
        <v>481</v>
      </c>
      <c r="D1521" s="67" t="s">
        <v>1941</v>
      </c>
    </row>
    <row r="1522" spans="3:4">
      <c r="C1522" s="66" t="s">
        <v>481</v>
      </c>
      <c r="D1522" s="67" t="s">
        <v>1942</v>
      </c>
    </row>
    <row r="1523" spans="3:4">
      <c r="C1523" s="66" t="s">
        <v>481</v>
      </c>
      <c r="D1523" s="67" t="s">
        <v>1684</v>
      </c>
    </row>
    <row r="1524" spans="3:4">
      <c r="C1524" s="66" t="s">
        <v>481</v>
      </c>
      <c r="D1524" s="67" t="s">
        <v>1943</v>
      </c>
    </row>
    <row r="1525" spans="3:4">
      <c r="C1525" s="66" t="s">
        <v>481</v>
      </c>
      <c r="D1525" s="67" t="s">
        <v>1944</v>
      </c>
    </row>
    <row r="1526" spans="3:4">
      <c r="C1526" s="66" t="s">
        <v>481</v>
      </c>
      <c r="D1526" s="67" t="s">
        <v>1945</v>
      </c>
    </row>
    <row r="1527" spans="3:4">
      <c r="C1527" s="66" t="s">
        <v>481</v>
      </c>
      <c r="D1527" s="67" t="s">
        <v>727</v>
      </c>
    </row>
    <row r="1528" spans="3:4">
      <c r="C1528" s="66" t="s">
        <v>481</v>
      </c>
      <c r="D1528" s="67" t="s">
        <v>1946</v>
      </c>
    </row>
    <row r="1529" spans="3:4">
      <c r="C1529" s="66" t="s">
        <v>481</v>
      </c>
      <c r="D1529" s="67" t="s">
        <v>1947</v>
      </c>
    </row>
    <row r="1530" spans="3:4">
      <c r="C1530" s="66" t="s">
        <v>481</v>
      </c>
      <c r="D1530" s="67" t="s">
        <v>1948</v>
      </c>
    </row>
    <row r="1531" spans="3:4">
      <c r="C1531" s="66" t="s">
        <v>481</v>
      </c>
      <c r="D1531" s="67" t="s">
        <v>1949</v>
      </c>
    </row>
    <row r="1532" spans="3:4">
      <c r="C1532" s="66" t="s">
        <v>481</v>
      </c>
      <c r="D1532" s="67" t="s">
        <v>1950</v>
      </c>
    </row>
    <row r="1533" spans="3:4">
      <c r="C1533" s="66" t="s">
        <v>481</v>
      </c>
      <c r="D1533" s="67" t="s">
        <v>1951</v>
      </c>
    </row>
    <row r="1534" spans="3:4">
      <c r="C1534" s="66" t="s">
        <v>481</v>
      </c>
      <c r="D1534" s="67" t="s">
        <v>1952</v>
      </c>
    </row>
    <row r="1535" spans="3:4">
      <c r="C1535" s="66" t="s">
        <v>481</v>
      </c>
      <c r="D1535" s="67" t="s">
        <v>1953</v>
      </c>
    </row>
    <row r="1536" spans="3:4">
      <c r="C1536" s="66" t="s">
        <v>483</v>
      </c>
      <c r="D1536" s="67" t="s">
        <v>1954</v>
      </c>
    </row>
    <row r="1537" spans="3:4">
      <c r="C1537" s="66" t="s">
        <v>483</v>
      </c>
      <c r="D1537" s="67" t="s">
        <v>1955</v>
      </c>
    </row>
    <row r="1538" spans="3:4">
      <c r="C1538" s="66" t="s">
        <v>483</v>
      </c>
      <c r="D1538" s="67" t="s">
        <v>1956</v>
      </c>
    </row>
    <row r="1539" spans="3:4">
      <c r="C1539" s="66" t="s">
        <v>483</v>
      </c>
      <c r="D1539" s="67" t="s">
        <v>1957</v>
      </c>
    </row>
    <row r="1540" spans="3:4">
      <c r="C1540" s="66" t="s">
        <v>483</v>
      </c>
      <c r="D1540" s="67" t="s">
        <v>1958</v>
      </c>
    </row>
    <row r="1541" spans="3:4">
      <c r="C1541" s="66" t="s">
        <v>483</v>
      </c>
      <c r="D1541" s="67" t="s">
        <v>1959</v>
      </c>
    </row>
    <row r="1542" spans="3:4">
      <c r="C1542" s="66" t="s">
        <v>483</v>
      </c>
      <c r="D1542" s="67" t="s">
        <v>1960</v>
      </c>
    </row>
    <row r="1543" spans="3:4">
      <c r="C1543" s="66" t="s">
        <v>483</v>
      </c>
      <c r="D1543" s="67" t="s">
        <v>1961</v>
      </c>
    </row>
    <row r="1544" spans="3:4">
      <c r="C1544" s="66" t="s">
        <v>483</v>
      </c>
      <c r="D1544" s="67" t="s">
        <v>1962</v>
      </c>
    </row>
    <row r="1545" spans="3:4">
      <c r="C1545" s="66" t="s">
        <v>483</v>
      </c>
      <c r="D1545" s="67" t="s">
        <v>1963</v>
      </c>
    </row>
    <row r="1546" spans="3:4">
      <c r="C1546" s="66" t="s">
        <v>483</v>
      </c>
      <c r="D1546" s="67" t="s">
        <v>1964</v>
      </c>
    </row>
    <row r="1547" spans="3:4">
      <c r="C1547" s="66" t="s">
        <v>483</v>
      </c>
      <c r="D1547" s="67" t="s">
        <v>1965</v>
      </c>
    </row>
    <row r="1548" spans="3:4">
      <c r="C1548" s="66" t="s">
        <v>483</v>
      </c>
      <c r="D1548" s="67" t="s">
        <v>1966</v>
      </c>
    </row>
    <row r="1549" spans="3:4">
      <c r="C1549" s="66" t="s">
        <v>483</v>
      </c>
      <c r="D1549" s="67" t="s">
        <v>1967</v>
      </c>
    </row>
    <row r="1550" spans="3:4">
      <c r="C1550" s="66" t="s">
        <v>483</v>
      </c>
      <c r="D1550" s="67" t="s">
        <v>1968</v>
      </c>
    </row>
    <row r="1551" spans="3:4">
      <c r="C1551" s="66" t="s">
        <v>483</v>
      </c>
      <c r="D1551" s="67" t="s">
        <v>1969</v>
      </c>
    </row>
    <row r="1552" spans="3:4">
      <c r="C1552" s="66" t="s">
        <v>483</v>
      </c>
      <c r="D1552" s="67" t="s">
        <v>1970</v>
      </c>
    </row>
    <row r="1553" spans="3:4">
      <c r="C1553" s="66" t="s">
        <v>483</v>
      </c>
      <c r="D1553" s="67" t="s">
        <v>1971</v>
      </c>
    </row>
    <row r="1554" spans="3:4">
      <c r="C1554" s="66" t="s">
        <v>483</v>
      </c>
      <c r="D1554" s="67" t="s">
        <v>1972</v>
      </c>
    </row>
    <row r="1555" spans="3:4">
      <c r="C1555" s="66" t="s">
        <v>483</v>
      </c>
      <c r="D1555" s="67" t="s">
        <v>1973</v>
      </c>
    </row>
    <row r="1556" spans="3:4">
      <c r="C1556" s="66" t="s">
        <v>485</v>
      </c>
      <c r="D1556" s="67" t="s">
        <v>1974</v>
      </c>
    </row>
    <row r="1557" spans="3:4">
      <c r="C1557" s="66" t="s">
        <v>485</v>
      </c>
      <c r="D1557" s="67" t="s">
        <v>1975</v>
      </c>
    </row>
    <row r="1558" spans="3:4">
      <c r="C1558" s="66" t="s">
        <v>485</v>
      </c>
      <c r="D1558" s="67" t="s">
        <v>1976</v>
      </c>
    </row>
    <row r="1559" spans="3:4">
      <c r="C1559" s="66" t="s">
        <v>485</v>
      </c>
      <c r="D1559" s="67" t="s">
        <v>1977</v>
      </c>
    </row>
    <row r="1560" spans="3:4">
      <c r="C1560" s="66" t="s">
        <v>485</v>
      </c>
      <c r="D1560" s="67" t="s">
        <v>1978</v>
      </c>
    </row>
    <row r="1561" spans="3:4">
      <c r="C1561" s="66" t="s">
        <v>485</v>
      </c>
      <c r="D1561" s="67" t="s">
        <v>1979</v>
      </c>
    </row>
    <row r="1562" spans="3:4">
      <c r="C1562" s="66" t="s">
        <v>485</v>
      </c>
      <c r="D1562" s="67" t="s">
        <v>1980</v>
      </c>
    </row>
    <row r="1563" spans="3:4">
      <c r="C1563" s="66" t="s">
        <v>485</v>
      </c>
      <c r="D1563" s="67" t="s">
        <v>1981</v>
      </c>
    </row>
    <row r="1564" spans="3:4">
      <c r="C1564" s="66" t="s">
        <v>485</v>
      </c>
      <c r="D1564" s="67" t="s">
        <v>1982</v>
      </c>
    </row>
    <row r="1565" spans="3:4">
      <c r="C1565" s="66" t="s">
        <v>485</v>
      </c>
      <c r="D1565" s="67" t="s">
        <v>1983</v>
      </c>
    </row>
    <row r="1566" spans="3:4">
      <c r="C1566" s="66" t="s">
        <v>485</v>
      </c>
      <c r="D1566" s="67" t="s">
        <v>1984</v>
      </c>
    </row>
    <row r="1567" spans="3:4">
      <c r="C1567" s="66" t="s">
        <v>485</v>
      </c>
      <c r="D1567" s="67" t="s">
        <v>1985</v>
      </c>
    </row>
    <row r="1568" spans="3:4">
      <c r="C1568" s="66" t="s">
        <v>485</v>
      </c>
      <c r="D1568" s="67" t="s">
        <v>1986</v>
      </c>
    </row>
    <row r="1569" spans="3:4">
      <c r="C1569" s="66" t="s">
        <v>485</v>
      </c>
      <c r="D1569" s="67" t="s">
        <v>1987</v>
      </c>
    </row>
    <row r="1570" spans="3:4">
      <c r="C1570" s="66" t="s">
        <v>485</v>
      </c>
      <c r="D1570" s="67" t="s">
        <v>1988</v>
      </c>
    </row>
    <row r="1571" spans="3:4">
      <c r="C1571" s="66" t="s">
        <v>485</v>
      </c>
      <c r="D1571" s="67" t="s">
        <v>1989</v>
      </c>
    </row>
    <row r="1572" spans="3:4">
      <c r="C1572" s="66" t="s">
        <v>485</v>
      </c>
      <c r="D1572" s="67" t="s">
        <v>1990</v>
      </c>
    </row>
    <row r="1573" spans="3:4">
      <c r="C1573" s="66" t="s">
        <v>485</v>
      </c>
      <c r="D1573" s="67" t="s">
        <v>1991</v>
      </c>
    </row>
    <row r="1574" spans="3:4">
      <c r="C1574" s="66" t="s">
        <v>485</v>
      </c>
      <c r="D1574" s="67" t="s">
        <v>1992</v>
      </c>
    </row>
    <row r="1575" spans="3:4">
      <c r="C1575" s="66" t="s">
        <v>485</v>
      </c>
      <c r="D1575" s="67" t="s">
        <v>1993</v>
      </c>
    </row>
    <row r="1576" spans="3:4">
      <c r="C1576" s="66" t="s">
        <v>485</v>
      </c>
      <c r="D1576" s="67" t="s">
        <v>1994</v>
      </c>
    </row>
    <row r="1577" spans="3:4">
      <c r="C1577" s="66" t="s">
        <v>487</v>
      </c>
      <c r="D1577" s="67" t="s">
        <v>1995</v>
      </c>
    </row>
    <row r="1578" spans="3:4">
      <c r="C1578" s="66" t="s">
        <v>487</v>
      </c>
      <c r="D1578" s="67" t="s">
        <v>1996</v>
      </c>
    </row>
    <row r="1579" spans="3:4">
      <c r="C1579" s="66" t="s">
        <v>487</v>
      </c>
      <c r="D1579" s="67" t="s">
        <v>1997</v>
      </c>
    </row>
    <row r="1580" spans="3:4">
      <c r="C1580" s="66" t="s">
        <v>487</v>
      </c>
      <c r="D1580" s="67" t="s">
        <v>1998</v>
      </c>
    </row>
    <row r="1581" spans="3:4">
      <c r="C1581" s="66" t="s">
        <v>487</v>
      </c>
      <c r="D1581" s="67" t="s">
        <v>1999</v>
      </c>
    </row>
    <row r="1582" spans="3:4">
      <c r="C1582" s="66" t="s">
        <v>487</v>
      </c>
      <c r="D1582" s="67" t="s">
        <v>2000</v>
      </c>
    </row>
    <row r="1583" spans="3:4">
      <c r="C1583" s="66" t="s">
        <v>487</v>
      </c>
      <c r="D1583" s="67" t="s">
        <v>2001</v>
      </c>
    </row>
    <row r="1584" spans="3:4">
      <c r="C1584" s="66" t="s">
        <v>487</v>
      </c>
      <c r="D1584" s="67" t="s">
        <v>2002</v>
      </c>
    </row>
    <row r="1585" spans="3:4">
      <c r="C1585" s="66" t="s">
        <v>487</v>
      </c>
      <c r="D1585" s="67" t="s">
        <v>2003</v>
      </c>
    </row>
    <row r="1586" spans="3:4">
      <c r="C1586" s="66" t="s">
        <v>487</v>
      </c>
      <c r="D1586" s="67" t="s">
        <v>2004</v>
      </c>
    </row>
    <row r="1587" spans="3:4">
      <c r="C1587" s="66" t="s">
        <v>487</v>
      </c>
      <c r="D1587" s="67" t="s">
        <v>2005</v>
      </c>
    </row>
    <row r="1588" spans="3:4">
      <c r="C1588" s="66" t="s">
        <v>487</v>
      </c>
      <c r="D1588" s="67" t="s">
        <v>2006</v>
      </c>
    </row>
    <row r="1589" spans="3:4">
      <c r="C1589" s="66" t="s">
        <v>487</v>
      </c>
      <c r="D1589" s="67" t="s">
        <v>2007</v>
      </c>
    </row>
    <row r="1590" spans="3:4">
      <c r="C1590" s="66" t="s">
        <v>487</v>
      </c>
      <c r="D1590" s="67" t="s">
        <v>2008</v>
      </c>
    </row>
    <row r="1591" spans="3:4">
      <c r="C1591" s="66" t="s">
        <v>487</v>
      </c>
      <c r="D1591" s="67" t="s">
        <v>740</v>
      </c>
    </row>
    <row r="1592" spans="3:4">
      <c r="C1592" s="66" t="s">
        <v>487</v>
      </c>
      <c r="D1592" s="67" t="s">
        <v>2009</v>
      </c>
    </row>
    <row r="1593" spans="3:4">
      <c r="C1593" s="66" t="s">
        <v>487</v>
      </c>
      <c r="D1593" s="67" t="s">
        <v>2010</v>
      </c>
    </row>
    <row r="1594" spans="3:4">
      <c r="C1594" s="66" t="s">
        <v>487</v>
      </c>
      <c r="D1594" s="67" t="s">
        <v>2011</v>
      </c>
    </row>
    <row r="1595" spans="3:4">
      <c r="C1595" s="66" t="s">
        <v>487</v>
      </c>
      <c r="D1595" s="67" t="s">
        <v>2012</v>
      </c>
    </row>
    <row r="1596" spans="3:4">
      <c r="C1596" s="66" t="s">
        <v>487</v>
      </c>
      <c r="D1596" s="67" t="s">
        <v>2013</v>
      </c>
    </row>
    <row r="1597" spans="3:4">
      <c r="C1597" s="66" t="s">
        <v>487</v>
      </c>
      <c r="D1597" s="67" t="s">
        <v>2014</v>
      </c>
    </row>
    <row r="1598" spans="3:4">
      <c r="C1598" s="66" t="s">
        <v>487</v>
      </c>
      <c r="D1598" s="67" t="s">
        <v>2015</v>
      </c>
    </row>
    <row r="1599" spans="3:4">
      <c r="C1599" s="66" t="s">
        <v>487</v>
      </c>
      <c r="D1599" s="67" t="s">
        <v>797</v>
      </c>
    </row>
    <row r="1600" spans="3:4">
      <c r="C1600" s="66" t="s">
        <v>487</v>
      </c>
      <c r="D1600" s="67" t="s">
        <v>2016</v>
      </c>
    </row>
    <row r="1601" spans="3:4">
      <c r="C1601" s="66" t="s">
        <v>487</v>
      </c>
      <c r="D1601" s="67" t="s">
        <v>1316</v>
      </c>
    </row>
    <row r="1602" spans="3:4">
      <c r="C1602" s="66" t="s">
        <v>487</v>
      </c>
      <c r="D1602" s="67" t="s">
        <v>2017</v>
      </c>
    </row>
    <row r="1603" spans="3:4">
      <c r="C1603" s="66" t="s">
        <v>487</v>
      </c>
      <c r="D1603" s="67" t="s">
        <v>2018</v>
      </c>
    </row>
    <row r="1604" spans="3:4">
      <c r="C1604" s="66" t="s">
        <v>487</v>
      </c>
      <c r="D1604" s="67" t="s">
        <v>2019</v>
      </c>
    </row>
    <row r="1605" spans="3:4">
      <c r="C1605" s="66" t="s">
        <v>487</v>
      </c>
      <c r="D1605" s="67" t="s">
        <v>2020</v>
      </c>
    </row>
    <row r="1606" spans="3:4">
      <c r="C1606" s="66" t="s">
        <v>487</v>
      </c>
      <c r="D1606" s="67" t="s">
        <v>2021</v>
      </c>
    </row>
    <row r="1607" spans="3:4">
      <c r="C1607" s="66" t="s">
        <v>487</v>
      </c>
      <c r="D1607" s="67" t="s">
        <v>2022</v>
      </c>
    </row>
    <row r="1608" spans="3:4">
      <c r="C1608" s="66" t="s">
        <v>487</v>
      </c>
      <c r="D1608" s="67" t="s">
        <v>2023</v>
      </c>
    </row>
    <row r="1609" spans="3:4">
      <c r="C1609" s="66" t="s">
        <v>487</v>
      </c>
      <c r="D1609" s="67" t="s">
        <v>2024</v>
      </c>
    </row>
    <row r="1610" spans="3:4">
      <c r="C1610" s="66" t="s">
        <v>487</v>
      </c>
      <c r="D1610" s="67" t="s">
        <v>2025</v>
      </c>
    </row>
    <row r="1611" spans="3:4">
      <c r="C1611" s="66" t="s">
        <v>487</v>
      </c>
      <c r="D1611" s="67" t="s">
        <v>2026</v>
      </c>
    </row>
    <row r="1612" spans="3:4">
      <c r="C1612" s="66" t="s">
        <v>487</v>
      </c>
      <c r="D1612" s="67" t="s">
        <v>2027</v>
      </c>
    </row>
    <row r="1613" spans="3:4">
      <c r="C1613" s="66" t="s">
        <v>487</v>
      </c>
      <c r="D1613" s="67" t="s">
        <v>2028</v>
      </c>
    </row>
    <row r="1614" spans="3:4">
      <c r="C1614" s="66" t="s">
        <v>487</v>
      </c>
      <c r="D1614" s="67" t="s">
        <v>2029</v>
      </c>
    </row>
    <row r="1615" spans="3:4">
      <c r="C1615" s="66" t="s">
        <v>487</v>
      </c>
      <c r="D1615" s="67" t="s">
        <v>2030</v>
      </c>
    </row>
    <row r="1616" spans="3:4">
      <c r="C1616" s="66" t="s">
        <v>487</v>
      </c>
      <c r="D1616" s="67" t="s">
        <v>2031</v>
      </c>
    </row>
    <row r="1617" spans="3:4">
      <c r="C1617" s="66" t="s">
        <v>487</v>
      </c>
      <c r="D1617" s="67" t="s">
        <v>2032</v>
      </c>
    </row>
    <row r="1618" spans="3:4">
      <c r="C1618" s="66" t="s">
        <v>487</v>
      </c>
      <c r="D1618" s="67" t="s">
        <v>2033</v>
      </c>
    </row>
    <row r="1619" spans="3:4">
      <c r="C1619" s="66" t="s">
        <v>487</v>
      </c>
      <c r="D1619" s="67" t="s">
        <v>2034</v>
      </c>
    </row>
    <row r="1620" spans="3:4">
      <c r="C1620" s="66" t="s">
        <v>487</v>
      </c>
      <c r="D1620" s="67" t="s">
        <v>2035</v>
      </c>
    </row>
    <row r="1621" spans="3:4">
      <c r="C1621" s="66" t="s">
        <v>487</v>
      </c>
      <c r="D1621" s="67" t="s">
        <v>2036</v>
      </c>
    </row>
    <row r="1622" spans="3:4">
      <c r="C1622" s="66" t="s">
        <v>489</v>
      </c>
      <c r="D1622" s="67" t="s">
        <v>2037</v>
      </c>
    </row>
    <row r="1623" spans="3:4">
      <c r="C1623" s="66" t="s">
        <v>489</v>
      </c>
      <c r="D1623" s="67" t="s">
        <v>2038</v>
      </c>
    </row>
    <row r="1624" spans="3:4">
      <c r="C1624" s="66" t="s">
        <v>489</v>
      </c>
      <c r="D1624" s="67" t="s">
        <v>2039</v>
      </c>
    </row>
    <row r="1625" spans="3:4">
      <c r="C1625" s="66" t="s">
        <v>489</v>
      </c>
      <c r="D1625" s="67" t="s">
        <v>2040</v>
      </c>
    </row>
    <row r="1626" spans="3:4">
      <c r="C1626" s="66" t="s">
        <v>489</v>
      </c>
      <c r="D1626" s="67" t="s">
        <v>2041</v>
      </c>
    </row>
    <row r="1627" spans="3:4">
      <c r="C1627" s="66" t="s">
        <v>489</v>
      </c>
      <c r="D1627" s="67" t="s">
        <v>2042</v>
      </c>
    </row>
    <row r="1628" spans="3:4">
      <c r="C1628" s="66" t="s">
        <v>489</v>
      </c>
      <c r="D1628" s="67" t="s">
        <v>2043</v>
      </c>
    </row>
    <row r="1629" spans="3:4">
      <c r="C1629" s="66" t="s">
        <v>489</v>
      </c>
      <c r="D1629" s="67" t="s">
        <v>2044</v>
      </c>
    </row>
    <row r="1630" spans="3:4">
      <c r="C1630" s="66" t="s">
        <v>489</v>
      </c>
      <c r="D1630" s="67" t="s">
        <v>2045</v>
      </c>
    </row>
    <row r="1631" spans="3:4">
      <c r="C1631" s="66" t="s">
        <v>489</v>
      </c>
      <c r="D1631" s="67" t="s">
        <v>2046</v>
      </c>
    </row>
    <row r="1632" spans="3:4">
      <c r="C1632" s="66" t="s">
        <v>489</v>
      </c>
      <c r="D1632" s="67" t="s">
        <v>2047</v>
      </c>
    </row>
    <row r="1633" spans="3:4">
      <c r="C1633" s="66" t="s">
        <v>489</v>
      </c>
      <c r="D1633" s="67" t="s">
        <v>2048</v>
      </c>
    </row>
    <row r="1634" spans="3:4">
      <c r="C1634" s="66" t="s">
        <v>489</v>
      </c>
      <c r="D1634" s="67" t="s">
        <v>2049</v>
      </c>
    </row>
    <row r="1635" spans="3:4">
      <c r="C1635" s="66" t="s">
        <v>489</v>
      </c>
      <c r="D1635" s="67" t="s">
        <v>2050</v>
      </c>
    </row>
    <row r="1636" spans="3:4">
      <c r="C1636" s="66" t="s">
        <v>489</v>
      </c>
      <c r="D1636" s="67" t="s">
        <v>2051</v>
      </c>
    </row>
    <row r="1637" spans="3:4">
      <c r="C1637" s="66" t="s">
        <v>489</v>
      </c>
      <c r="D1637" s="67" t="s">
        <v>2052</v>
      </c>
    </row>
    <row r="1638" spans="3:4">
      <c r="C1638" s="66" t="s">
        <v>489</v>
      </c>
      <c r="D1638" s="67" t="s">
        <v>2053</v>
      </c>
    </row>
    <row r="1639" spans="3:4">
      <c r="C1639" s="66" t="s">
        <v>489</v>
      </c>
      <c r="D1639" s="67" t="s">
        <v>2054</v>
      </c>
    </row>
    <row r="1640" spans="3:4">
      <c r="C1640" s="66" t="s">
        <v>491</v>
      </c>
      <c r="D1640" s="67" t="s">
        <v>2055</v>
      </c>
    </row>
    <row r="1641" spans="3:4">
      <c r="C1641" s="66" t="s">
        <v>491</v>
      </c>
      <c r="D1641" s="67" t="s">
        <v>2056</v>
      </c>
    </row>
    <row r="1642" spans="3:4">
      <c r="C1642" s="66" t="s">
        <v>491</v>
      </c>
      <c r="D1642" s="67" t="s">
        <v>2057</v>
      </c>
    </row>
    <row r="1643" spans="3:4">
      <c r="C1643" s="66" t="s">
        <v>491</v>
      </c>
      <c r="D1643" s="67" t="s">
        <v>2058</v>
      </c>
    </row>
    <row r="1644" spans="3:4">
      <c r="C1644" s="66" t="s">
        <v>491</v>
      </c>
      <c r="D1644" s="67" t="s">
        <v>2059</v>
      </c>
    </row>
    <row r="1645" spans="3:4">
      <c r="C1645" s="66" t="s">
        <v>491</v>
      </c>
      <c r="D1645" s="67" t="s">
        <v>2060</v>
      </c>
    </row>
    <row r="1646" spans="3:4">
      <c r="C1646" s="66" t="s">
        <v>491</v>
      </c>
      <c r="D1646" s="67" t="s">
        <v>2061</v>
      </c>
    </row>
    <row r="1647" spans="3:4">
      <c r="C1647" s="66" t="s">
        <v>491</v>
      </c>
      <c r="D1647" s="67" t="s">
        <v>2062</v>
      </c>
    </row>
    <row r="1648" spans="3:4">
      <c r="C1648" s="66" t="s">
        <v>491</v>
      </c>
      <c r="D1648" s="67" t="s">
        <v>2063</v>
      </c>
    </row>
    <row r="1649" spans="3:4">
      <c r="C1649" s="66" t="s">
        <v>491</v>
      </c>
      <c r="D1649" s="67" t="s">
        <v>2064</v>
      </c>
    </row>
    <row r="1650" spans="3:4">
      <c r="C1650" s="66" t="s">
        <v>491</v>
      </c>
      <c r="D1650" s="67" t="s">
        <v>2065</v>
      </c>
    </row>
    <row r="1651" spans="3:4">
      <c r="C1651" s="66" t="s">
        <v>491</v>
      </c>
      <c r="D1651" s="67" t="s">
        <v>2066</v>
      </c>
    </row>
    <row r="1652" spans="3:4">
      <c r="C1652" s="66" t="s">
        <v>491</v>
      </c>
      <c r="D1652" s="67" t="s">
        <v>2067</v>
      </c>
    </row>
    <row r="1653" spans="3:4">
      <c r="C1653" s="66" t="s">
        <v>491</v>
      </c>
      <c r="D1653" s="67" t="s">
        <v>2068</v>
      </c>
    </row>
    <row r="1654" spans="3:4">
      <c r="C1654" s="66" t="s">
        <v>491</v>
      </c>
      <c r="D1654" s="67" t="s">
        <v>2069</v>
      </c>
    </row>
    <row r="1655" spans="3:4">
      <c r="C1655" s="66" t="s">
        <v>491</v>
      </c>
      <c r="D1655" s="67" t="s">
        <v>2070</v>
      </c>
    </row>
    <row r="1656" spans="3:4">
      <c r="C1656" s="66" t="s">
        <v>491</v>
      </c>
      <c r="D1656" s="67" t="s">
        <v>2071</v>
      </c>
    </row>
    <row r="1657" spans="3:4">
      <c r="C1657" s="66" t="s">
        <v>491</v>
      </c>
      <c r="D1657" s="67" t="s">
        <v>2072</v>
      </c>
    </row>
    <row r="1658" spans="3:4">
      <c r="C1658" s="66" t="s">
        <v>491</v>
      </c>
      <c r="D1658" s="67" t="s">
        <v>2073</v>
      </c>
    </row>
    <row r="1659" spans="3:4">
      <c r="C1659" s="66" t="s">
        <v>491</v>
      </c>
      <c r="D1659" s="67" t="s">
        <v>2074</v>
      </c>
    </row>
    <row r="1660" spans="3:4">
      <c r="C1660" s="66" t="s">
        <v>491</v>
      </c>
      <c r="D1660" s="67" t="s">
        <v>2075</v>
      </c>
    </row>
    <row r="1661" spans="3:4">
      <c r="C1661" s="66" t="s">
        <v>491</v>
      </c>
      <c r="D1661" s="67" t="s">
        <v>2076</v>
      </c>
    </row>
    <row r="1662" spans="3:4">
      <c r="C1662" s="66" t="s">
        <v>491</v>
      </c>
      <c r="D1662" s="67" t="s">
        <v>765</v>
      </c>
    </row>
    <row r="1663" spans="3:4">
      <c r="C1663" s="66" t="s">
        <v>491</v>
      </c>
      <c r="D1663" s="67" t="s">
        <v>2077</v>
      </c>
    </row>
    <row r="1664" spans="3:4">
      <c r="C1664" s="66" t="s">
        <v>491</v>
      </c>
      <c r="D1664" s="67" t="s">
        <v>2078</v>
      </c>
    </row>
    <row r="1665" spans="3:4">
      <c r="C1665" s="66" t="s">
        <v>491</v>
      </c>
      <c r="D1665" s="67" t="s">
        <v>2079</v>
      </c>
    </row>
    <row r="1666" spans="3:4">
      <c r="C1666" s="66" t="s">
        <v>493</v>
      </c>
      <c r="D1666" s="67" t="s">
        <v>2080</v>
      </c>
    </row>
    <row r="1667" spans="3:4">
      <c r="C1667" s="66" t="s">
        <v>493</v>
      </c>
      <c r="D1667" s="67" t="s">
        <v>2081</v>
      </c>
    </row>
    <row r="1668" spans="3:4">
      <c r="C1668" s="66" t="s">
        <v>493</v>
      </c>
      <c r="D1668" s="67" t="s">
        <v>2082</v>
      </c>
    </row>
    <row r="1669" spans="3:4">
      <c r="C1669" s="66" t="s">
        <v>493</v>
      </c>
      <c r="D1669" s="67" t="s">
        <v>2083</v>
      </c>
    </row>
    <row r="1670" spans="3:4">
      <c r="C1670" s="66" t="s">
        <v>493</v>
      </c>
      <c r="D1670" s="67" t="s">
        <v>2084</v>
      </c>
    </row>
    <row r="1671" spans="3:4">
      <c r="C1671" s="66" t="s">
        <v>493</v>
      </c>
      <c r="D1671" s="67" t="s">
        <v>2085</v>
      </c>
    </row>
    <row r="1672" spans="3:4">
      <c r="C1672" s="66" t="s">
        <v>493</v>
      </c>
      <c r="D1672" s="67" t="s">
        <v>2086</v>
      </c>
    </row>
    <row r="1673" spans="3:4">
      <c r="C1673" s="66" t="s">
        <v>493</v>
      </c>
      <c r="D1673" s="67" t="s">
        <v>2087</v>
      </c>
    </row>
    <row r="1674" spans="3:4">
      <c r="C1674" s="66" t="s">
        <v>493</v>
      </c>
      <c r="D1674" s="67" t="s">
        <v>2088</v>
      </c>
    </row>
    <row r="1675" spans="3:4">
      <c r="C1675" s="66" t="s">
        <v>493</v>
      </c>
      <c r="D1675" s="67" t="s">
        <v>2089</v>
      </c>
    </row>
    <row r="1676" spans="3:4">
      <c r="C1676" s="66" t="s">
        <v>493</v>
      </c>
      <c r="D1676" s="67" t="s">
        <v>2090</v>
      </c>
    </row>
    <row r="1677" spans="3:4">
      <c r="C1677" s="66" t="s">
        <v>493</v>
      </c>
      <c r="D1677" s="67" t="s">
        <v>2091</v>
      </c>
    </row>
    <row r="1678" spans="3:4">
      <c r="C1678" s="66" t="s">
        <v>493</v>
      </c>
      <c r="D1678" s="67" t="s">
        <v>2092</v>
      </c>
    </row>
    <row r="1679" spans="3:4">
      <c r="C1679" s="66" t="s">
        <v>493</v>
      </c>
      <c r="D1679" s="67" t="s">
        <v>2093</v>
      </c>
    </row>
    <row r="1680" spans="3:4">
      <c r="C1680" s="66" t="s">
        <v>493</v>
      </c>
      <c r="D1680" s="67" t="s">
        <v>2094</v>
      </c>
    </row>
    <row r="1681" spans="3:4">
      <c r="C1681" s="66" t="s">
        <v>493</v>
      </c>
      <c r="D1681" s="67" t="s">
        <v>2095</v>
      </c>
    </row>
    <row r="1682" spans="3:4">
      <c r="C1682" s="66" t="s">
        <v>493</v>
      </c>
      <c r="D1682" s="67" t="s">
        <v>2096</v>
      </c>
    </row>
    <row r="1683" spans="3:4">
      <c r="C1683" s="66" t="s">
        <v>493</v>
      </c>
      <c r="D1683" s="67" t="s">
        <v>2097</v>
      </c>
    </row>
    <row r="1684" spans="3:4">
      <c r="C1684" s="66" t="s">
        <v>493</v>
      </c>
      <c r="D1684" s="67" t="s">
        <v>2098</v>
      </c>
    </row>
    <row r="1685" spans="3:4">
      <c r="C1685" s="66" t="s">
        <v>493</v>
      </c>
      <c r="D1685" s="67" t="s">
        <v>2099</v>
      </c>
    </row>
    <row r="1686" spans="3:4">
      <c r="C1686" s="66" t="s">
        <v>493</v>
      </c>
      <c r="D1686" s="67" t="s">
        <v>2100</v>
      </c>
    </row>
    <row r="1687" spans="3:4">
      <c r="C1687" s="66" t="s">
        <v>493</v>
      </c>
      <c r="D1687" s="67" t="s">
        <v>2101</v>
      </c>
    </row>
    <row r="1688" spans="3:4">
      <c r="C1688" s="66" t="s">
        <v>493</v>
      </c>
      <c r="D1688" s="67" t="s">
        <v>2102</v>
      </c>
    </row>
    <row r="1689" spans="3:4">
      <c r="C1689" s="66" t="s">
        <v>493</v>
      </c>
      <c r="D1689" s="67" t="s">
        <v>2103</v>
      </c>
    </row>
    <row r="1690" spans="3:4">
      <c r="C1690" s="66" t="s">
        <v>493</v>
      </c>
      <c r="D1690" s="67" t="s">
        <v>2104</v>
      </c>
    </row>
    <row r="1691" spans="3:4">
      <c r="C1691" s="66" t="s">
        <v>493</v>
      </c>
      <c r="D1691" s="67" t="s">
        <v>2105</v>
      </c>
    </row>
    <row r="1692" spans="3:4">
      <c r="C1692" s="66" t="s">
        <v>493</v>
      </c>
      <c r="D1692" s="67" t="s">
        <v>2106</v>
      </c>
    </row>
    <row r="1693" spans="3:4">
      <c r="C1693" s="66" t="s">
        <v>493</v>
      </c>
      <c r="D1693" s="67" t="s">
        <v>2107</v>
      </c>
    </row>
    <row r="1694" spans="3:4">
      <c r="C1694" s="66" t="s">
        <v>493</v>
      </c>
      <c r="D1694" s="67" t="s">
        <v>2108</v>
      </c>
    </row>
    <row r="1695" spans="3:4">
      <c r="C1695" s="66" t="s">
        <v>493</v>
      </c>
      <c r="D1695" s="67" t="s">
        <v>2109</v>
      </c>
    </row>
    <row r="1696" spans="3:4">
      <c r="C1696" s="66" t="s">
        <v>493</v>
      </c>
      <c r="D1696" s="67" t="s">
        <v>2110</v>
      </c>
    </row>
    <row r="1697" spans="3:4">
      <c r="C1697" s="66" t="s">
        <v>493</v>
      </c>
      <c r="D1697" s="67" t="s">
        <v>2111</v>
      </c>
    </row>
    <row r="1698" spans="3:4">
      <c r="C1698" s="66" t="s">
        <v>493</v>
      </c>
      <c r="D1698" s="67" t="s">
        <v>2112</v>
      </c>
    </row>
    <row r="1699" spans="3:4">
      <c r="C1699" s="66" t="s">
        <v>493</v>
      </c>
      <c r="D1699" s="67" t="s">
        <v>2113</v>
      </c>
    </row>
    <row r="1700" spans="3:4">
      <c r="C1700" s="66" t="s">
        <v>493</v>
      </c>
      <c r="D1700" s="67" t="s">
        <v>2114</v>
      </c>
    </row>
    <row r="1701" spans="3:4">
      <c r="C1701" s="66" t="s">
        <v>493</v>
      </c>
      <c r="D1701" s="67" t="s">
        <v>2115</v>
      </c>
    </row>
    <row r="1702" spans="3:4">
      <c r="C1702" s="66" t="s">
        <v>493</v>
      </c>
      <c r="D1702" s="67" t="s">
        <v>2116</v>
      </c>
    </row>
    <row r="1703" spans="3:4">
      <c r="C1703" s="66" t="s">
        <v>493</v>
      </c>
      <c r="D1703" s="67" t="s">
        <v>2117</v>
      </c>
    </row>
    <row r="1704" spans="3:4">
      <c r="C1704" s="66" t="s">
        <v>493</v>
      </c>
      <c r="D1704" s="67" t="s">
        <v>2118</v>
      </c>
    </row>
    <row r="1705" spans="3:4">
      <c r="C1705" s="66" t="s">
        <v>493</v>
      </c>
      <c r="D1705" s="67" t="s">
        <v>2119</v>
      </c>
    </row>
    <row r="1706" spans="3:4">
      <c r="C1706" s="66" t="s">
        <v>493</v>
      </c>
      <c r="D1706" s="67" t="s">
        <v>2120</v>
      </c>
    </row>
    <row r="1707" spans="3:4">
      <c r="C1707" s="66" t="s">
        <v>493</v>
      </c>
      <c r="D1707" s="67" t="s">
        <v>2121</v>
      </c>
    </row>
    <row r="1708" spans="3:4">
      <c r="C1708" s="66" t="s">
        <v>493</v>
      </c>
      <c r="D1708" s="67" t="s">
        <v>2122</v>
      </c>
    </row>
    <row r="1709" spans="3:4">
      <c r="C1709" s="66" t="s">
        <v>495</v>
      </c>
      <c r="D1709" s="67" t="s">
        <v>2123</v>
      </c>
    </row>
    <row r="1710" spans="3:4">
      <c r="C1710" s="66" t="s">
        <v>495</v>
      </c>
      <c r="D1710" s="67" t="s">
        <v>2124</v>
      </c>
    </row>
    <row r="1711" spans="3:4">
      <c r="C1711" s="66" t="s">
        <v>495</v>
      </c>
      <c r="D1711" s="67" t="s">
        <v>2125</v>
      </c>
    </row>
    <row r="1712" spans="3:4">
      <c r="C1712" s="66" t="s">
        <v>495</v>
      </c>
      <c r="D1712" s="67" t="s">
        <v>2126</v>
      </c>
    </row>
    <row r="1713" spans="3:4">
      <c r="C1713" s="66" t="s">
        <v>495</v>
      </c>
      <c r="D1713" s="67" t="s">
        <v>2127</v>
      </c>
    </row>
    <row r="1714" spans="3:4">
      <c r="C1714" s="66" t="s">
        <v>495</v>
      </c>
      <c r="D1714" s="67" t="s">
        <v>2128</v>
      </c>
    </row>
    <row r="1715" spans="3:4">
      <c r="C1715" s="66" t="s">
        <v>495</v>
      </c>
      <c r="D1715" s="67" t="s">
        <v>2129</v>
      </c>
    </row>
    <row r="1716" spans="3:4">
      <c r="C1716" s="66" t="s">
        <v>495</v>
      </c>
      <c r="D1716" s="67" t="s">
        <v>2130</v>
      </c>
    </row>
    <row r="1717" spans="3:4">
      <c r="C1717" s="66" t="s">
        <v>495</v>
      </c>
      <c r="D1717" s="67" t="s">
        <v>2131</v>
      </c>
    </row>
    <row r="1718" spans="3:4">
      <c r="C1718" s="66" t="s">
        <v>495</v>
      </c>
      <c r="D1718" s="67" t="s">
        <v>2132</v>
      </c>
    </row>
    <row r="1719" spans="3:4">
      <c r="C1719" s="66" t="s">
        <v>495</v>
      </c>
      <c r="D1719" s="67" t="s">
        <v>2133</v>
      </c>
    </row>
    <row r="1720" spans="3:4">
      <c r="C1720" s="66" t="s">
        <v>495</v>
      </c>
      <c r="D1720" s="67" t="s">
        <v>2134</v>
      </c>
    </row>
    <row r="1721" spans="3:4">
      <c r="C1721" s="66" t="s">
        <v>495</v>
      </c>
      <c r="D1721" s="67" t="s">
        <v>2135</v>
      </c>
    </row>
    <row r="1722" spans="3:4">
      <c r="C1722" s="66" t="s">
        <v>495</v>
      </c>
      <c r="D1722" s="67" t="s">
        <v>2136</v>
      </c>
    </row>
    <row r="1723" spans="3:4">
      <c r="C1723" s="66" t="s">
        <v>495</v>
      </c>
      <c r="D1723" s="67" t="s">
        <v>2137</v>
      </c>
    </row>
    <row r="1724" spans="3:4">
      <c r="C1724" s="66" t="s">
        <v>495</v>
      </c>
      <c r="D1724" s="67" t="s">
        <v>2138</v>
      </c>
    </row>
    <row r="1725" spans="3:4">
      <c r="C1725" s="66" t="s">
        <v>495</v>
      </c>
      <c r="D1725" s="67" t="s">
        <v>2139</v>
      </c>
    </row>
    <row r="1726" spans="3:4">
      <c r="C1726" s="66" t="s">
        <v>495</v>
      </c>
      <c r="D1726" s="67" t="s">
        <v>2140</v>
      </c>
    </row>
    <row r="1727" spans="3:4">
      <c r="C1727" s="66" t="s">
        <v>495</v>
      </c>
      <c r="D1727" s="67" t="s">
        <v>2141</v>
      </c>
    </row>
    <row r="1728" spans="3:4">
      <c r="C1728" s="66" t="s">
        <v>495</v>
      </c>
      <c r="D1728" s="67" t="s">
        <v>2142</v>
      </c>
    </row>
    <row r="1729" spans="3:4">
      <c r="C1729" s="66" t="s">
        <v>495</v>
      </c>
      <c r="D1729" s="67" t="s">
        <v>2143</v>
      </c>
    </row>
    <row r="1730" spans="3:4">
      <c r="C1730" s="66" t="s">
        <v>495</v>
      </c>
      <c r="D1730" s="67" t="s">
        <v>2144</v>
      </c>
    </row>
    <row r="1731" spans="3:4">
      <c r="C1731" s="66" t="s">
        <v>495</v>
      </c>
      <c r="D1731" s="67" t="s">
        <v>2145</v>
      </c>
    </row>
    <row r="1732" spans="3:4">
      <c r="C1732" s="66" t="s">
        <v>495</v>
      </c>
      <c r="D1732" s="67" t="s">
        <v>2146</v>
      </c>
    </row>
    <row r="1733" spans="3:4">
      <c r="C1733" s="66" t="s">
        <v>495</v>
      </c>
      <c r="D1733" s="67" t="s">
        <v>2147</v>
      </c>
    </row>
    <row r="1734" spans="3:4">
      <c r="C1734" s="66" t="s">
        <v>495</v>
      </c>
      <c r="D1734" s="67" t="s">
        <v>2148</v>
      </c>
    </row>
    <row r="1735" spans="3:4">
      <c r="C1735" s="66" t="s">
        <v>495</v>
      </c>
      <c r="D1735" s="67" t="s">
        <v>2149</v>
      </c>
    </row>
    <row r="1736" spans="3:4">
      <c r="C1736" s="66" t="s">
        <v>495</v>
      </c>
      <c r="D1736" s="67" t="s">
        <v>2150</v>
      </c>
    </row>
    <row r="1737" spans="3:4">
      <c r="C1737" s="66" t="s">
        <v>495</v>
      </c>
      <c r="D1737" s="67" t="s">
        <v>2151</v>
      </c>
    </row>
    <row r="1738" spans="3:4">
      <c r="C1738" s="66" t="s">
        <v>495</v>
      </c>
      <c r="D1738" s="67" t="s">
        <v>2152</v>
      </c>
    </row>
    <row r="1739" spans="3:4">
      <c r="C1739" s="66" t="s">
        <v>495</v>
      </c>
      <c r="D1739" s="67" t="s">
        <v>2153</v>
      </c>
    </row>
    <row r="1740" spans="3:4">
      <c r="C1740" s="66" t="s">
        <v>495</v>
      </c>
      <c r="D1740" s="67" t="s">
        <v>2154</v>
      </c>
    </row>
    <row r="1741" spans="3:4">
      <c r="C1741" s="66" t="s">
        <v>495</v>
      </c>
      <c r="D1741" s="67" t="s">
        <v>2155</v>
      </c>
    </row>
    <row r="1742" spans="3:4">
      <c r="C1742" s="66" t="s">
        <v>495</v>
      </c>
      <c r="D1742" s="67" t="s">
        <v>2156</v>
      </c>
    </row>
    <row r="1743" spans="3:4">
      <c r="C1743" s="66" t="s">
        <v>495</v>
      </c>
      <c r="D1743" s="67" t="s">
        <v>2157</v>
      </c>
    </row>
    <row r="1744" spans="3:4">
      <c r="C1744" s="66" t="s">
        <v>495</v>
      </c>
      <c r="D1744" s="67" t="s">
        <v>2158</v>
      </c>
    </row>
    <row r="1745" spans="3:4">
      <c r="C1745" s="66" t="s">
        <v>495</v>
      </c>
      <c r="D1745" s="67" t="s">
        <v>2159</v>
      </c>
    </row>
    <row r="1746" spans="3:4">
      <c r="C1746" s="66" t="s">
        <v>495</v>
      </c>
      <c r="D1746" s="67" t="s">
        <v>2160</v>
      </c>
    </row>
    <row r="1747" spans="3:4">
      <c r="C1747" s="66" t="s">
        <v>495</v>
      </c>
      <c r="D1747" s="67" t="s">
        <v>2161</v>
      </c>
    </row>
    <row r="1748" spans="3:4">
      <c r="C1748" s="66" t="s">
        <v>495</v>
      </c>
      <c r="D1748" s="67" t="s">
        <v>2162</v>
      </c>
    </row>
    <row r="1749" spans="3:4" ht="13.5" thickBot="1">
      <c r="C1749" s="68" t="s">
        <v>495</v>
      </c>
      <c r="D1749" s="69" t="s">
        <v>2163</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46</v>
      </c>
      <c r="E2" s="91" t="s">
        <v>384</v>
      </c>
      <c r="F2" s="91" t="s">
        <v>386</v>
      </c>
      <c r="G2" s="91" t="s">
        <v>387</v>
      </c>
      <c r="H2" s="91" t="s">
        <v>49</v>
      </c>
      <c r="I2" s="91" t="s">
        <v>388</v>
      </c>
      <c r="J2" s="91" t="s">
        <v>389</v>
      </c>
      <c r="K2" s="91" t="s">
        <v>390</v>
      </c>
      <c r="L2" s="91" t="s">
        <v>391</v>
      </c>
      <c r="M2" s="91" t="s">
        <v>392</v>
      </c>
      <c r="N2" s="91" t="s">
        <v>51</v>
      </c>
      <c r="O2" s="91" t="s">
        <v>393</v>
      </c>
      <c r="P2" s="91" t="s">
        <v>394</v>
      </c>
      <c r="Q2" s="91" t="s">
        <v>55</v>
      </c>
      <c r="R2" s="91" t="s">
        <v>395</v>
      </c>
      <c r="S2" s="91" t="s">
        <v>56</v>
      </c>
      <c r="T2" s="91" t="s">
        <v>396</v>
      </c>
      <c r="U2" s="91" t="s">
        <v>397</v>
      </c>
      <c r="V2" s="91" t="s">
        <v>398</v>
      </c>
      <c r="W2" s="91" t="s">
        <v>399</v>
      </c>
      <c r="X2" s="91" t="s">
        <v>400</v>
      </c>
      <c r="Y2" s="91" t="s">
        <v>47</v>
      </c>
      <c r="Z2" s="91" t="s">
        <v>401</v>
      </c>
      <c r="AB2" s="98" t="s">
        <v>2164</v>
      </c>
      <c r="AC2" s="98" t="s">
        <v>2165</v>
      </c>
      <c r="AD2" s="98" t="s">
        <v>2166</v>
      </c>
      <c r="AE2" s="91" t="s">
        <v>46</v>
      </c>
      <c r="AF2" s="91" t="s">
        <v>384</v>
      </c>
      <c r="AG2" s="91" t="s">
        <v>386</v>
      </c>
      <c r="AH2" s="91" t="s">
        <v>387</v>
      </c>
      <c r="AI2" s="91" t="s">
        <v>49</v>
      </c>
      <c r="AJ2" s="91" t="s">
        <v>388</v>
      </c>
      <c r="AK2" s="91" t="s">
        <v>389</v>
      </c>
      <c r="AL2" s="91" t="s">
        <v>390</v>
      </c>
      <c r="AM2" s="91" t="s">
        <v>391</v>
      </c>
      <c r="AN2" s="91" t="s">
        <v>392</v>
      </c>
      <c r="AO2" s="91" t="s">
        <v>51</v>
      </c>
      <c r="AP2" s="91" t="s">
        <v>393</v>
      </c>
      <c r="AQ2" s="91" t="s">
        <v>394</v>
      </c>
      <c r="AR2" s="91" t="s">
        <v>55</v>
      </c>
      <c r="AS2" s="91" t="s">
        <v>395</v>
      </c>
      <c r="AT2" s="91" t="s">
        <v>56</v>
      </c>
      <c r="AU2" s="91" t="s">
        <v>396</v>
      </c>
      <c r="AV2" s="91" t="s">
        <v>397</v>
      </c>
      <c r="AW2" s="91" t="s">
        <v>398</v>
      </c>
      <c r="AX2" s="91" t="s">
        <v>399</v>
      </c>
      <c r="AY2" s="91" t="s">
        <v>400</v>
      </c>
      <c r="AZ2" s="91" t="s">
        <v>47</v>
      </c>
      <c r="BA2" s="91" t="s">
        <v>401</v>
      </c>
    </row>
    <row r="3" spans="2:53">
      <c r="B3" s="96">
        <v>1</v>
      </c>
      <c r="C3" s="90" t="s">
        <v>313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318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368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46</v>
      </c>
      <c r="E2" s="91" t="s">
        <v>384</v>
      </c>
      <c r="F2" s="91" t="s">
        <v>386</v>
      </c>
      <c r="G2" s="91" t="s">
        <v>387</v>
      </c>
      <c r="H2" s="91" t="s">
        <v>49</v>
      </c>
      <c r="I2" s="91" t="s">
        <v>388</v>
      </c>
      <c r="J2" s="91" t="s">
        <v>389</v>
      </c>
      <c r="K2" s="91" t="s">
        <v>390</v>
      </c>
      <c r="L2" s="91" t="s">
        <v>391</v>
      </c>
      <c r="M2" s="91" t="s">
        <v>392</v>
      </c>
      <c r="N2" s="91" t="s">
        <v>51</v>
      </c>
      <c r="O2" s="91" t="s">
        <v>393</v>
      </c>
      <c r="P2" s="91" t="s">
        <v>394</v>
      </c>
      <c r="Q2" s="91" t="s">
        <v>55</v>
      </c>
      <c r="R2" s="91" t="s">
        <v>395</v>
      </c>
      <c r="S2" s="91" t="s">
        <v>56</v>
      </c>
      <c r="T2" s="91" t="s">
        <v>396</v>
      </c>
      <c r="U2" s="91" t="s">
        <v>397</v>
      </c>
      <c r="V2" s="91" t="s">
        <v>398</v>
      </c>
      <c r="W2" s="91" t="s">
        <v>399</v>
      </c>
      <c r="X2" s="91" t="s">
        <v>400</v>
      </c>
      <c r="Y2" s="91" t="s">
        <v>47</v>
      </c>
      <c r="Z2" s="91" t="s">
        <v>401</v>
      </c>
      <c r="AB2" s="1111" t="s">
        <v>2167</v>
      </c>
      <c r="AC2" s="1111"/>
      <c r="AD2" s="91" t="s">
        <v>46</v>
      </c>
      <c r="AE2" s="91" t="s">
        <v>384</v>
      </c>
      <c r="AF2" s="91" t="s">
        <v>386</v>
      </c>
      <c r="AG2" s="91" t="s">
        <v>387</v>
      </c>
      <c r="AH2" s="91" t="s">
        <v>49</v>
      </c>
      <c r="AI2" s="91" t="s">
        <v>388</v>
      </c>
      <c r="AJ2" s="91" t="s">
        <v>389</v>
      </c>
      <c r="AK2" s="91" t="s">
        <v>390</v>
      </c>
      <c r="AL2" s="91" t="s">
        <v>391</v>
      </c>
      <c r="AM2" s="91" t="s">
        <v>392</v>
      </c>
      <c r="AN2" s="91" t="s">
        <v>51</v>
      </c>
      <c r="AO2" s="91" t="s">
        <v>393</v>
      </c>
      <c r="AP2" s="91" t="s">
        <v>394</v>
      </c>
      <c r="AQ2" s="91" t="s">
        <v>55</v>
      </c>
      <c r="AR2" s="91" t="s">
        <v>395</v>
      </c>
      <c r="AS2" s="91" t="s">
        <v>56</v>
      </c>
      <c r="AT2" s="91" t="s">
        <v>396</v>
      </c>
      <c r="AU2" s="91" t="s">
        <v>397</v>
      </c>
      <c r="AV2" s="91" t="s">
        <v>398</v>
      </c>
      <c r="AW2" s="91" t="s">
        <v>399</v>
      </c>
      <c r="AX2" s="91" t="s">
        <v>400</v>
      </c>
      <c r="AY2" s="91" t="s">
        <v>47</v>
      </c>
      <c r="AZ2" s="91" t="s">
        <v>401</v>
      </c>
      <c r="BB2" s="1112" t="s">
        <v>2168</v>
      </c>
      <c r="BC2" s="1112"/>
      <c r="BD2" s="91" t="s">
        <v>46</v>
      </c>
      <c r="BE2" s="91" t="s">
        <v>384</v>
      </c>
      <c r="BF2" s="91" t="s">
        <v>386</v>
      </c>
      <c r="BG2" s="91" t="s">
        <v>387</v>
      </c>
      <c r="BH2" s="91" t="s">
        <v>49</v>
      </c>
      <c r="BI2" s="91" t="s">
        <v>388</v>
      </c>
      <c r="BJ2" s="91" t="s">
        <v>389</v>
      </c>
      <c r="BK2" s="91" t="s">
        <v>390</v>
      </c>
      <c r="BL2" s="91" t="s">
        <v>391</v>
      </c>
      <c r="BM2" s="91" t="s">
        <v>392</v>
      </c>
      <c r="BN2" s="91" t="s">
        <v>51</v>
      </c>
      <c r="BO2" s="91" t="s">
        <v>393</v>
      </c>
      <c r="BP2" s="91" t="s">
        <v>394</v>
      </c>
      <c r="BQ2" s="91" t="s">
        <v>55</v>
      </c>
      <c r="BR2" s="91" t="s">
        <v>395</v>
      </c>
      <c r="BS2" s="91" t="s">
        <v>56</v>
      </c>
      <c r="BT2" s="91" t="s">
        <v>396</v>
      </c>
      <c r="BU2" s="91" t="s">
        <v>397</v>
      </c>
      <c r="BV2" s="91" t="s">
        <v>398</v>
      </c>
      <c r="BW2" s="91" t="s">
        <v>399</v>
      </c>
      <c r="BX2" s="91" t="s">
        <v>400</v>
      </c>
      <c r="BY2" s="91" t="s">
        <v>47</v>
      </c>
      <c r="BZ2" s="91" t="s">
        <v>401</v>
      </c>
      <c r="CB2" s="90" t="s">
        <v>2164</v>
      </c>
      <c r="CC2" s="90" t="s">
        <v>2169</v>
      </c>
      <c r="CD2" s="90" t="s">
        <v>2170</v>
      </c>
      <c r="CE2" s="91" t="s">
        <v>46</v>
      </c>
      <c r="CF2" s="91" t="s">
        <v>384</v>
      </c>
      <c r="CG2" s="91" t="s">
        <v>386</v>
      </c>
      <c r="CH2" s="91" t="s">
        <v>387</v>
      </c>
      <c r="CI2" s="91" t="s">
        <v>49</v>
      </c>
      <c r="CJ2" s="91" t="s">
        <v>388</v>
      </c>
      <c r="CK2" s="91" t="s">
        <v>389</v>
      </c>
      <c r="CL2" s="91" t="s">
        <v>390</v>
      </c>
      <c r="CM2" s="91" t="s">
        <v>391</v>
      </c>
      <c r="CN2" s="91" t="s">
        <v>392</v>
      </c>
      <c r="CO2" s="91" t="s">
        <v>51</v>
      </c>
      <c r="CP2" s="91" t="s">
        <v>393</v>
      </c>
      <c r="CQ2" s="91" t="s">
        <v>394</v>
      </c>
      <c r="CR2" s="91" t="s">
        <v>55</v>
      </c>
      <c r="CS2" s="91" t="s">
        <v>395</v>
      </c>
      <c r="CT2" s="91" t="s">
        <v>56</v>
      </c>
      <c r="CU2" s="91" t="s">
        <v>396</v>
      </c>
      <c r="CV2" s="91" t="s">
        <v>397</v>
      </c>
      <c r="CW2" s="91" t="s">
        <v>398</v>
      </c>
      <c r="CX2" s="91" t="s">
        <v>399</v>
      </c>
      <c r="CY2" s="91" t="s">
        <v>400</v>
      </c>
      <c r="CZ2" s="91" t="s">
        <v>47</v>
      </c>
      <c r="DA2" s="91" t="s">
        <v>401</v>
      </c>
      <c r="DC2" s="90" t="s">
        <v>2170</v>
      </c>
      <c r="DD2" s="91" t="s">
        <v>46</v>
      </c>
      <c r="DE2" s="91" t="s">
        <v>384</v>
      </c>
      <c r="DF2" s="91" t="s">
        <v>386</v>
      </c>
      <c r="DG2" s="91" t="s">
        <v>387</v>
      </c>
      <c r="DH2" s="91" t="s">
        <v>49</v>
      </c>
      <c r="DI2" s="91" t="s">
        <v>388</v>
      </c>
      <c r="DJ2" s="91" t="s">
        <v>389</v>
      </c>
      <c r="DK2" s="91" t="s">
        <v>390</v>
      </c>
      <c r="DL2" s="91" t="s">
        <v>391</v>
      </c>
      <c r="DM2" s="91" t="s">
        <v>392</v>
      </c>
      <c r="DN2" s="91" t="s">
        <v>51</v>
      </c>
      <c r="DO2" s="91" t="s">
        <v>393</v>
      </c>
      <c r="DP2" s="91" t="s">
        <v>394</v>
      </c>
      <c r="DQ2" s="91" t="s">
        <v>55</v>
      </c>
      <c r="DR2" s="91" t="s">
        <v>395</v>
      </c>
      <c r="DS2" s="91" t="s">
        <v>56</v>
      </c>
      <c r="DT2" s="91" t="s">
        <v>396</v>
      </c>
      <c r="DU2" s="91" t="s">
        <v>397</v>
      </c>
      <c r="DV2" s="91" t="s">
        <v>398</v>
      </c>
      <c r="DW2" s="91" t="s">
        <v>399</v>
      </c>
      <c r="DX2" s="91" t="s">
        <v>400</v>
      </c>
      <c r="DY2" s="91" t="s">
        <v>47</v>
      </c>
      <c r="DZ2" s="91" t="s">
        <v>401</v>
      </c>
    </row>
    <row r="3" spans="2:130">
      <c r="B3" s="96">
        <v>1</v>
      </c>
      <c r="C3" s="90" t="s">
        <v>313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2172</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2173</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351</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2174</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318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2175</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369</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2176</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368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348</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2178</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2179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2181</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2182</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2183</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2184</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2186</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2187</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2188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2189</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2190</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2191</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2192</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2193</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2194</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2195</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378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2196</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2197</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379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2198</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2199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2201</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2202</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2204</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2205</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349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2206</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2207</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2208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2209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2218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2219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2228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2229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2238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2239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2248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2249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2258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2259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2268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2269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2293</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2292</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2276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2277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2278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2279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2288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2289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e60fd174-b192-4fdb-8980-a9c623028ceb"/>
    <ds:schemaRef ds:uri="http://schemas.microsoft.com/office/2006/metadata/properties"/>
    <ds:schemaRef ds:uri="http://purl.org/dc/dcmitype/"/>
    <ds:schemaRef ds:uri="http://schemas.openxmlformats.org/package/2006/metadata/core-properties"/>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大日田　悠輔</cp:lastModifiedBy>
  <cp:revision/>
  <cp:lastPrinted>2025-05-21T05:09:55Z</cp:lastPrinted>
  <dcterms:created xsi:type="dcterms:W3CDTF">2023-01-10T13:53:21Z</dcterms:created>
  <dcterms:modified xsi:type="dcterms:W3CDTF">2025-05-21T05:17:59Z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