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C:\Users\015169\Desktop\様式\標準様式\up用\"/>
    </mc:Choice>
  </mc:AlternateContent>
  <xr:revisionPtr revIDLastSave="0" documentId="13_ncr:1_{69AD71A9-E3BF-4DC8-9B44-7945AE7850E2}" xr6:coauthVersionLast="36" xr6:coauthVersionMax="36" xr10:uidLastSave="{00000000-0000-0000-0000-000000000000}"/>
  <bookViews>
    <workbookView xWindow="-110" yWindow="-110" windowWidth="23260" windowHeight="12580" tabRatio="665" activeTab="2"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state="hidden"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<sst xmlns="http://schemas.openxmlformats.org/spreadsheetml/2006/main" count="240" uniqueCount="110">
  <si>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</si>
  <si>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</si>
  <si>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</si>
  <si>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</si>
  <si>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</si>
  <si>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</si>
  <si>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</si>
  <si>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</si>
  <si>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</si>
  <si>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</si>
  <si>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</si>
  <si>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</si>
  <si>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</si>
  <si>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</si>
  <si>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</si>
  <si>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</si>
  <si>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</si>
  <si>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</si>
  <si>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</si>
  <si>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</si>
  <si>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</si>
  <si>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</si>
  <si>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</si>
  <si>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</si>
  <si>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</si>
  <si>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</si>
  <si>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</si>
  <si>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</si>
  <si>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</si>
  <si>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</si>
  <si>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</si>
  <si>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</si>
  <si>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</si>
  <si>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</si>
  <si>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</si>
  <si>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</si>
  <si>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</si>
  <si>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</si>
  <si>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</si>
  <si>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</si>
  <si>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</si>
  <si>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</si>
  <si>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</si>
  <si>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</si>
  <si>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</si>
  <si>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</si>
  <si>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</si>
  <si>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</si>
  <si>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</si>
  <si>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</si>
  <si>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</si>
  <si>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</si>
  <si>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</si>
  <si>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</si>
  <si>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</si>
  <si>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</si>
  <si>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</si>
  <si>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</si>
  <si>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</si>
  <si>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</si>
  <si>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</si>
  <si>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</si>
  <si>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</si>
  <si>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</si>
  <si>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</si>
  <si>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</si>
  <si>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</si>
  <si>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</si>
  <si>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</si>
  <si>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</si>
  <si>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</si>
  <si>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</si>
  <si>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</si>
  <si>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</si>
  <si>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</si>
  <si>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</si>
  <si>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</si>
  <si>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</si>
  <si>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</si>
  <si>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</si>
  <si>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</si>
  <si>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</si>
  <si>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</si>
  <si>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</si>
  <si>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</si>
  <si>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</si>
  <si>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</si>
  <si>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</si>
  <si>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</si>
  <si>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</si>
  <si>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</si>
  <si>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</si>
  <si>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</si>
  <si>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</si>
  <si>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</si>
  <si>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</si>
  <si>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</si>
  <si>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</si>
  <si>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</si>
  <si>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</si>
  <si>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</si>
  <si>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</si>
  <si>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</si>
  <si>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</si>
  <si>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</si>
  <si>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</si>
  <si>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</si>
  <si>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</si>
  <si>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r>
      <t xml:space="preserve">       ※選択した資格及び研修に関して、</t>
    </r>
    <r>
      <rPr>
        <b/>
        <u/>
        <sz val="12"/>
        <rFont val="HGSｺﾞｼｯｸM"/>
        <family val="3"/>
        <charset val="128"/>
      </rPr>
      <t>前回提出した勤務表から変更があった場合は、</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65" eb="68">
      <t>シカクショウ</t>
    </rPh>
    <rPh sb="68" eb="69">
      <t>マタ</t>
    </rPh>
    <rPh sb="70" eb="72">
      <t>ケンシュウ</t>
    </rPh>
    <rPh sb="72" eb="74">
      <t>シュウリョウショウトウウツテンプシリョウテイシュツ</t>
    </rPh>
    <phoneticPr fontId="1"/>
  </si>
  <si>
    <t>（別紙４－９）</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</si>
</sst>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view="pageBreakPreview" zoomScale="70" zoomScaleNormal="55" zoomScaleSheetLayoutView="70" workbookViewId="0">
      <selection activeCell="AB2" sqref="AB2:AC2"/>
    </sheetView>
  </sheetViews>
  <sheetFormatPr defaultColWidth="4.5" defaultRowHeight="20.25" customHeight="1" x14ac:dyDescent="0.55000000000000004"/>
  <cols>
    <col min="1" max="1" width="1.4140625" style="34" customWidth="1"/>
    <col min="2" max="56" width="5.58203125" style="34" customWidth="1"/>
    <col min="57" max="16384" width="4.5" style="34"/>
  </cols>
  <sheetData>
    <row r="1" spans="1:57" s="33"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94</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101</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90</v>
      </c>
      <c r="BA3" s="146"/>
      <c r="BB3" s="146"/>
      <c r="BC3" s="146"/>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6">
      <c r="A8" s="71"/>
      <c r="B8" s="160" t="s">
        <v>27</v>
      </c>
      <c r="C8" s="163" t="s">
        <v>49</v>
      </c>
      <c r="D8" s="164"/>
      <c r="E8" s="169" t="s">
        <v>50</v>
      </c>
      <c r="F8" s="164"/>
      <c r="G8" s="169" t="s">
        <v>51</v>
      </c>
      <c r="H8" s="163"/>
      <c r="I8" s="163"/>
      <c r="J8" s="163"/>
      <c r="K8" s="164"/>
      <c r="L8" s="169" t="s">
        <v>52</v>
      </c>
      <c r="M8" s="163"/>
      <c r="N8" s="163"/>
      <c r="O8" s="172"/>
      <c r="P8" s="175" t="s">
        <v>103</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93</v>
      </c>
      <c r="AZ8" s="155"/>
      <c r="BA8" s="155"/>
      <c r="BB8" s="155"/>
      <c r="BC8" s="155"/>
      <c r="BD8" s="155"/>
    </row>
    <row r="9" spans="1:57" ht="20.25" customHeight="1" thickBot="1" x14ac:dyDescent="0.6">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6">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6">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6">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 customHeight="1" x14ac:dyDescent="0.55000000000000004">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 customHeight="1" x14ac:dyDescent="0.55000000000000004">
      <c r="A14" s="71"/>
      <c r="B14" s="85">
        <f t="shared" ref="B14:B30" si="2">B13+1</f>
        <v>2</v>
      </c>
      <c r="C14" s="180" t="s">
        <v>99</v>
      </c>
      <c r="D14" s="181"/>
      <c r="E14" s="182" t="s">
        <v>61</v>
      </c>
      <c r="F14" s="183"/>
      <c r="G14" s="184" t="s">
        <v>28</v>
      </c>
      <c r="H14" s="185"/>
      <c r="I14" s="185"/>
      <c r="J14" s="185"/>
      <c r="K14" s="186"/>
      <c r="L14" s="187" t="s">
        <v>91</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 customHeight="1" x14ac:dyDescent="0.55000000000000004">
      <c r="A15" s="71"/>
      <c r="B15" s="85">
        <f t="shared" si="2"/>
        <v>3</v>
      </c>
      <c r="C15" s="180" t="s">
        <v>100</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 customHeight="1" x14ac:dyDescent="0.55000000000000004">
      <c r="A16" s="71"/>
      <c r="B16" s="85">
        <f t="shared" si="2"/>
        <v>4</v>
      </c>
      <c r="C16" s="180" t="s">
        <v>100</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 customHeight="1" x14ac:dyDescent="0.550000000000000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 customHeight="1" x14ac:dyDescent="0.550000000000000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 customHeight="1" x14ac:dyDescent="0.550000000000000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 customHeight="1" x14ac:dyDescent="0.550000000000000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 customHeight="1" x14ac:dyDescent="0.550000000000000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 customHeight="1" x14ac:dyDescent="0.550000000000000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 customHeight="1" x14ac:dyDescent="0.550000000000000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 customHeight="1" x14ac:dyDescent="0.550000000000000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 customHeight="1" x14ac:dyDescent="0.550000000000000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 customHeight="1" x14ac:dyDescent="0.550000000000000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 customHeight="1" x14ac:dyDescent="0.550000000000000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 customHeight="1" x14ac:dyDescent="0.550000000000000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 customHeight="1" x14ac:dyDescent="0.550000000000000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 customHeight="1" thickBot="1" x14ac:dyDescent="0.6">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50000000000000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550000000000000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550000000000000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550000000000000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550000000000000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550000000000000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orientation="landscape" verticalDpi="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70" zoomScaleNormal="70" zoomScaleSheetLayoutView="75" workbookViewId="0">
      <selection activeCell="AB2" sqref="AB2:AC2"/>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94</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90</v>
      </c>
      <c r="BA3" s="146"/>
      <c r="BB3" s="146"/>
      <c r="BC3" s="14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31</v>
      </c>
      <c r="BA6" s="142"/>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160" t="s">
        <v>27</v>
      </c>
      <c r="C8" s="163" t="s">
        <v>49</v>
      </c>
      <c r="D8" s="164"/>
      <c r="E8" s="169" t="s">
        <v>50</v>
      </c>
      <c r="F8" s="164"/>
      <c r="G8" s="169" t="s">
        <v>51</v>
      </c>
      <c r="H8" s="163"/>
      <c r="I8" s="163"/>
      <c r="J8" s="163"/>
      <c r="K8" s="164"/>
      <c r="L8" s="169" t="s">
        <v>52</v>
      </c>
      <c r="M8" s="163"/>
      <c r="N8" s="163"/>
      <c r="O8" s="172"/>
      <c r="P8" s="175" t="s">
        <v>103</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93</v>
      </c>
      <c r="AZ8" s="155"/>
      <c r="BA8" s="155"/>
      <c r="BB8" s="155"/>
      <c r="BC8" s="155"/>
      <c r="BD8" s="155"/>
    </row>
    <row r="9" spans="1:57" ht="20.25" customHeight="1" thickBot="1" x14ac:dyDescent="0.6">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6">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6">
      <c r="A11" s="71"/>
      <c r="B11" s="161"/>
      <c r="C11" s="165"/>
      <c r="D11" s="166"/>
      <c r="E11" s="170"/>
      <c r="F11" s="166"/>
      <c r="G11" s="170"/>
      <c r="H11" s="165"/>
      <c r="I11" s="165"/>
      <c r="J11" s="165"/>
      <c r="K11" s="166"/>
      <c r="L11" s="170"/>
      <c r="M11" s="165"/>
      <c r="N11" s="165"/>
      <c r="O11" s="173"/>
      <c r="P11" s="87">
        <f>WEEKDAY(DATE($X$2,$AB$2,1))</f>
        <v>6</v>
      </c>
      <c r="Q11" s="88">
        <f>WEEKDAY(DATE($X$2,$AB$2,2))</f>
        <v>7</v>
      </c>
      <c r="R11" s="88">
        <f>WEEKDAY(DATE($X$2,$AB$2,3))</f>
        <v>1</v>
      </c>
      <c r="S11" s="88">
        <f>WEEKDAY(DATE($X$2,$AB$2,4))</f>
        <v>2</v>
      </c>
      <c r="T11" s="88">
        <f>WEEKDAY(DATE($X$2,$AB$2,5))</f>
        <v>3</v>
      </c>
      <c r="U11" s="88">
        <f>WEEKDAY(DATE($X$2,$AB$2,6))</f>
        <v>4</v>
      </c>
      <c r="V11" s="89">
        <f>WEEKDAY(DATE($X$2,$AB$2,7))</f>
        <v>5</v>
      </c>
      <c r="W11" s="87">
        <f>WEEKDAY(DATE($X$2,$AB$2,8))</f>
        <v>6</v>
      </c>
      <c r="X11" s="88">
        <f>WEEKDAY(DATE($X$2,$AB$2,9))</f>
        <v>7</v>
      </c>
      <c r="Y11" s="88">
        <f>WEEKDAY(DATE($X$2,$AB$2,10))</f>
        <v>1</v>
      </c>
      <c r="Z11" s="88">
        <f>WEEKDAY(DATE($X$2,$AB$2,11))</f>
        <v>2</v>
      </c>
      <c r="AA11" s="88">
        <f>WEEKDAY(DATE($X$2,$AB$2,12))</f>
        <v>3</v>
      </c>
      <c r="AB11" s="88">
        <f>WEEKDAY(DATE($X$2,$AB$2,13))</f>
        <v>4</v>
      </c>
      <c r="AC11" s="89">
        <f>WEEKDAY(DATE($X$2,$AB$2,14))</f>
        <v>5</v>
      </c>
      <c r="AD11" s="87">
        <f>WEEKDAY(DATE($X$2,$AB$2,15))</f>
        <v>6</v>
      </c>
      <c r="AE11" s="88">
        <f>WEEKDAY(DATE($X$2,$AB$2,16))</f>
        <v>7</v>
      </c>
      <c r="AF11" s="88">
        <f>WEEKDAY(DATE($X$2,$AB$2,17))</f>
        <v>1</v>
      </c>
      <c r="AG11" s="88">
        <f>WEEKDAY(DATE($X$2,$AB$2,18))</f>
        <v>2</v>
      </c>
      <c r="AH11" s="88">
        <f>WEEKDAY(DATE($X$2,$AB$2,19))</f>
        <v>3</v>
      </c>
      <c r="AI11" s="88">
        <f>WEEKDAY(DATE($X$2,$AB$2,20))</f>
        <v>4</v>
      </c>
      <c r="AJ11" s="89">
        <f>WEEKDAY(DATE($X$2,$AB$2,21))</f>
        <v>5</v>
      </c>
      <c r="AK11" s="87">
        <f>WEEKDAY(DATE($X$2,$AB$2,22))</f>
        <v>6</v>
      </c>
      <c r="AL11" s="88">
        <f>WEEKDAY(DATE($X$2,$AB$2,23))</f>
        <v>7</v>
      </c>
      <c r="AM11" s="88">
        <f>WEEKDAY(DATE($X$2,$AB$2,24))</f>
        <v>1</v>
      </c>
      <c r="AN11" s="88">
        <f>WEEKDAY(DATE($X$2,$AB$2,25))</f>
        <v>2</v>
      </c>
      <c r="AO11" s="88">
        <f>WEEKDAY(DATE($X$2,$AB$2,26))</f>
        <v>3</v>
      </c>
      <c r="AP11" s="88">
        <f>WEEKDAY(DATE($X$2,$AB$2,27))</f>
        <v>4</v>
      </c>
      <c r="AQ11" s="89">
        <f>WEEKDAY(DATE($X$2,$AB$2,28))</f>
        <v>5</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6">
      <c r="A12" s="71"/>
      <c r="B12" s="162"/>
      <c r="C12" s="167"/>
      <c r="D12" s="168"/>
      <c r="E12" s="171"/>
      <c r="F12" s="168"/>
      <c r="G12" s="171"/>
      <c r="H12" s="167"/>
      <c r="I12" s="167"/>
      <c r="J12" s="167"/>
      <c r="K12" s="168"/>
      <c r="L12" s="171"/>
      <c r="M12" s="167"/>
      <c r="N12" s="167"/>
      <c r="O12" s="174"/>
      <c r="P12" s="90" t="str">
        <f>IF(P11=1,"日",IF(P11=2,"月",IF(P11=3,"火",IF(P11=4,"水",IF(P11=5,"木",IF(P11=6,"金","土"))))))</f>
        <v>金</v>
      </c>
      <c r="Q12" s="91" t="str">
        <f t="shared" ref="Q12:AQ12" si="0">IF(Q11=1,"日",IF(Q11=2,"月",IF(Q11=3,"火",IF(Q11=4,"水",IF(Q11=5,"木",IF(Q11=6,"金","土"))))))</f>
        <v>土</v>
      </c>
      <c r="R12" s="91" t="str">
        <f t="shared" si="0"/>
        <v>日</v>
      </c>
      <c r="S12" s="91" t="str">
        <f t="shared" si="0"/>
        <v>月</v>
      </c>
      <c r="T12" s="91" t="str">
        <f t="shared" si="0"/>
        <v>火</v>
      </c>
      <c r="U12" s="91" t="str">
        <f t="shared" si="0"/>
        <v>水</v>
      </c>
      <c r="V12" s="92" t="str">
        <f t="shared" si="0"/>
        <v>木</v>
      </c>
      <c r="W12" s="90" t="str">
        <f t="shared" si="0"/>
        <v>金</v>
      </c>
      <c r="X12" s="91" t="str">
        <f t="shared" si="0"/>
        <v>土</v>
      </c>
      <c r="Y12" s="91" t="str">
        <f t="shared" si="0"/>
        <v>日</v>
      </c>
      <c r="Z12" s="91" t="str">
        <f t="shared" si="0"/>
        <v>月</v>
      </c>
      <c r="AA12" s="91" t="str">
        <f t="shared" si="0"/>
        <v>火</v>
      </c>
      <c r="AB12" s="91" t="str">
        <f t="shared" si="0"/>
        <v>水</v>
      </c>
      <c r="AC12" s="92" t="str">
        <f t="shared" si="0"/>
        <v>木</v>
      </c>
      <c r="AD12" s="90" t="str">
        <f t="shared" si="0"/>
        <v>金</v>
      </c>
      <c r="AE12" s="91" t="str">
        <f t="shared" si="0"/>
        <v>土</v>
      </c>
      <c r="AF12" s="91" t="str">
        <f t="shared" si="0"/>
        <v>日</v>
      </c>
      <c r="AG12" s="91" t="str">
        <f t="shared" si="0"/>
        <v>月</v>
      </c>
      <c r="AH12" s="91" t="str">
        <f t="shared" si="0"/>
        <v>火</v>
      </c>
      <c r="AI12" s="91" t="str">
        <f t="shared" si="0"/>
        <v>水</v>
      </c>
      <c r="AJ12" s="92" t="str">
        <f t="shared" si="0"/>
        <v>木</v>
      </c>
      <c r="AK12" s="90" t="str">
        <f t="shared" si="0"/>
        <v>金</v>
      </c>
      <c r="AL12" s="91" t="str">
        <f t="shared" si="0"/>
        <v>土</v>
      </c>
      <c r="AM12" s="91" t="str">
        <f t="shared" si="0"/>
        <v>日</v>
      </c>
      <c r="AN12" s="91" t="str">
        <f t="shared" si="0"/>
        <v>月</v>
      </c>
      <c r="AO12" s="91" t="str">
        <f t="shared" si="0"/>
        <v>火</v>
      </c>
      <c r="AP12" s="91" t="str">
        <f t="shared" si="0"/>
        <v>水</v>
      </c>
      <c r="AQ12" s="92" t="str">
        <f t="shared" si="0"/>
        <v>木</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 customHeight="1" x14ac:dyDescent="0.55000000000000004">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 customHeight="1" x14ac:dyDescent="0.55000000000000004">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 customHeight="1" x14ac:dyDescent="0.55000000000000004">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 customHeight="1" x14ac:dyDescent="0.55000000000000004">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 customHeight="1" x14ac:dyDescent="0.550000000000000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 customHeight="1" x14ac:dyDescent="0.550000000000000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 customHeight="1" x14ac:dyDescent="0.550000000000000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 customHeight="1" x14ac:dyDescent="0.550000000000000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 customHeight="1" x14ac:dyDescent="0.550000000000000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 customHeight="1" x14ac:dyDescent="0.550000000000000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 customHeight="1" x14ac:dyDescent="0.550000000000000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 customHeight="1" x14ac:dyDescent="0.550000000000000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 customHeight="1" x14ac:dyDescent="0.550000000000000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 customHeight="1" x14ac:dyDescent="0.550000000000000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 customHeight="1" x14ac:dyDescent="0.550000000000000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 customHeight="1" x14ac:dyDescent="0.550000000000000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 customHeight="1" x14ac:dyDescent="0.550000000000000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 customHeight="1" x14ac:dyDescent="0.55000000000000004">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 customHeight="1" x14ac:dyDescent="0.55000000000000004">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 customHeight="1" x14ac:dyDescent="0.55000000000000004">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 customHeight="1" x14ac:dyDescent="0.55000000000000004">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 customHeight="1" x14ac:dyDescent="0.55000000000000004">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 customHeight="1" x14ac:dyDescent="0.55000000000000004">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 customHeight="1" x14ac:dyDescent="0.55000000000000004">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 customHeight="1" x14ac:dyDescent="0.55000000000000004">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 customHeight="1" x14ac:dyDescent="0.55000000000000004">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 customHeight="1" x14ac:dyDescent="0.55000000000000004">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 customHeight="1" x14ac:dyDescent="0.55000000000000004">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 customHeight="1" x14ac:dyDescent="0.55000000000000004">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 customHeight="1" x14ac:dyDescent="0.55000000000000004">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 customHeight="1" x14ac:dyDescent="0.55000000000000004">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 customHeight="1" x14ac:dyDescent="0.55000000000000004">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 customHeight="1" x14ac:dyDescent="0.55000000000000004">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 customHeight="1" x14ac:dyDescent="0.55000000000000004">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 customHeight="1" x14ac:dyDescent="0.55000000000000004">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 customHeight="1" x14ac:dyDescent="0.55000000000000004">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 customHeight="1" x14ac:dyDescent="0.55000000000000004">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 customHeight="1" x14ac:dyDescent="0.55000000000000004">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 customHeight="1" x14ac:dyDescent="0.55000000000000004">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 customHeight="1" x14ac:dyDescent="0.55000000000000004">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 customHeight="1" x14ac:dyDescent="0.55000000000000004">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 customHeight="1" x14ac:dyDescent="0.55000000000000004">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 customHeight="1" x14ac:dyDescent="0.55000000000000004">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 customHeight="1" x14ac:dyDescent="0.55000000000000004">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 customHeight="1" x14ac:dyDescent="0.55000000000000004">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 customHeight="1" x14ac:dyDescent="0.55000000000000004">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 customHeight="1" x14ac:dyDescent="0.55000000000000004">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 customHeight="1" x14ac:dyDescent="0.55000000000000004">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 customHeight="1" x14ac:dyDescent="0.55000000000000004">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 customHeight="1" x14ac:dyDescent="0.55000000000000004">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 customHeight="1" x14ac:dyDescent="0.55000000000000004">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 customHeight="1" x14ac:dyDescent="0.55000000000000004">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 customHeight="1" x14ac:dyDescent="0.55000000000000004">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 customHeight="1" x14ac:dyDescent="0.55000000000000004">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 customHeight="1" x14ac:dyDescent="0.55000000000000004">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 customHeight="1" x14ac:dyDescent="0.55000000000000004">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 customHeight="1" x14ac:dyDescent="0.55000000000000004">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 customHeight="1" x14ac:dyDescent="0.55000000000000004">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 customHeight="1" x14ac:dyDescent="0.55000000000000004">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 customHeight="1" x14ac:dyDescent="0.55000000000000004">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 customHeight="1" x14ac:dyDescent="0.55000000000000004">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 customHeight="1" x14ac:dyDescent="0.55000000000000004">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 customHeight="1" x14ac:dyDescent="0.55000000000000004">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 customHeight="1" x14ac:dyDescent="0.55000000000000004">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 customHeight="1" x14ac:dyDescent="0.55000000000000004">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 customHeight="1" x14ac:dyDescent="0.55000000000000004">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 customHeight="1" x14ac:dyDescent="0.55000000000000004">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 customHeight="1" x14ac:dyDescent="0.55000000000000004">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 customHeight="1" x14ac:dyDescent="0.55000000000000004">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 customHeight="1" x14ac:dyDescent="0.55000000000000004">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 customHeight="1" x14ac:dyDescent="0.55000000000000004">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 customHeight="1" x14ac:dyDescent="0.55000000000000004">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 customHeight="1" x14ac:dyDescent="0.55000000000000004">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 customHeight="1" x14ac:dyDescent="0.55000000000000004">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 customHeight="1" x14ac:dyDescent="0.55000000000000004">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 customHeight="1" x14ac:dyDescent="0.55000000000000004">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 customHeight="1" x14ac:dyDescent="0.55000000000000004">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 customHeight="1" x14ac:dyDescent="0.55000000000000004">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 customHeight="1" x14ac:dyDescent="0.55000000000000004">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 customHeight="1" x14ac:dyDescent="0.55000000000000004">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 customHeight="1" x14ac:dyDescent="0.55000000000000004">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 customHeight="1" x14ac:dyDescent="0.55000000000000004">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 customHeight="1" x14ac:dyDescent="0.55000000000000004">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 customHeight="1" x14ac:dyDescent="0.55000000000000004">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 customHeight="1" x14ac:dyDescent="0.55000000000000004">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 customHeight="1" x14ac:dyDescent="0.55000000000000004">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 customHeight="1" x14ac:dyDescent="0.55000000000000004">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 customHeight="1" x14ac:dyDescent="0.55000000000000004">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 customHeight="1" x14ac:dyDescent="0.55000000000000004">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 customHeight="1" x14ac:dyDescent="0.55000000000000004">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 customHeight="1" x14ac:dyDescent="0.55000000000000004">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 customHeight="1" x14ac:dyDescent="0.55000000000000004">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 customHeight="1" x14ac:dyDescent="0.55000000000000004">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 customHeight="1" x14ac:dyDescent="0.55000000000000004">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 customHeight="1" x14ac:dyDescent="0.55000000000000004">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 customHeight="1" x14ac:dyDescent="0.55000000000000004">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 customHeight="1" x14ac:dyDescent="0.55000000000000004">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 customHeight="1" x14ac:dyDescent="0.55000000000000004">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 customHeight="1" x14ac:dyDescent="0.55000000000000004">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 customHeight="1" thickBot="1" x14ac:dyDescent="0.6">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550000000000000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550000000000000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550000000000000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550000000000000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550000000000000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550000000000000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550000000000000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tabSelected="1" view="pageBreakPreview" zoomScale="70" zoomScaleNormal="55" zoomScaleSheetLayoutView="70" workbookViewId="0">
      <selection activeCell="AB2" sqref="AB2:AC2"/>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94</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90</v>
      </c>
      <c r="BA3" s="146"/>
      <c r="BB3" s="146"/>
      <c r="BC3" s="14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31</v>
      </c>
      <c r="BA6" s="142"/>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160" t="s">
        <v>27</v>
      </c>
      <c r="C8" s="163" t="s">
        <v>49</v>
      </c>
      <c r="D8" s="164"/>
      <c r="E8" s="169" t="s">
        <v>50</v>
      </c>
      <c r="F8" s="164"/>
      <c r="G8" s="169" t="s">
        <v>51</v>
      </c>
      <c r="H8" s="163"/>
      <c r="I8" s="163"/>
      <c r="J8" s="163"/>
      <c r="K8" s="164"/>
      <c r="L8" s="169" t="s">
        <v>52</v>
      </c>
      <c r="M8" s="163"/>
      <c r="N8" s="163"/>
      <c r="O8" s="172"/>
      <c r="P8" s="175" t="s">
        <v>103</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93</v>
      </c>
      <c r="AZ8" s="155"/>
      <c r="BA8" s="155"/>
      <c r="BB8" s="155"/>
      <c r="BC8" s="155"/>
      <c r="BD8" s="155"/>
    </row>
    <row r="9" spans="1:57" ht="20.25" customHeight="1" thickBot="1" x14ac:dyDescent="0.6">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6">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6">
      <c r="A11" s="71"/>
      <c r="B11" s="161"/>
      <c r="C11" s="165"/>
      <c r="D11" s="166"/>
      <c r="E11" s="170"/>
      <c r="F11" s="166"/>
      <c r="G11" s="170"/>
      <c r="H11" s="165"/>
      <c r="I11" s="165"/>
      <c r="J11" s="165"/>
      <c r="K11" s="166"/>
      <c r="L11" s="170"/>
      <c r="M11" s="165"/>
      <c r="N11" s="165"/>
      <c r="O11" s="173"/>
      <c r="P11" s="87">
        <f>WEEKDAY(DATE($X$2,$AB$2,1))</f>
        <v>6</v>
      </c>
      <c r="Q11" s="88">
        <f>WEEKDAY(DATE($X$2,$AB$2,2))</f>
        <v>7</v>
      </c>
      <c r="R11" s="88">
        <f>WEEKDAY(DATE($X$2,$AB$2,3))</f>
        <v>1</v>
      </c>
      <c r="S11" s="88">
        <f>WEEKDAY(DATE($X$2,$AB$2,4))</f>
        <v>2</v>
      </c>
      <c r="T11" s="88">
        <f>WEEKDAY(DATE($X$2,$AB$2,5))</f>
        <v>3</v>
      </c>
      <c r="U11" s="88">
        <f>WEEKDAY(DATE($X$2,$AB$2,6))</f>
        <v>4</v>
      </c>
      <c r="V11" s="89">
        <f>WEEKDAY(DATE($X$2,$AB$2,7))</f>
        <v>5</v>
      </c>
      <c r="W11" s="87">
        <f>WEEKDAY(DATE($X$2,$AB$2,8))</f>
        <v>6</v>
      </c>
      <c r="X11" s="88">
        <f>WEEKDAY(DATE($X$2,$AB$2,9))</f>
        <v>7</v>
      </c>
      <c r="Y11" s="88">
        <f>WEEKDAY(DATE($X$2,$AB$2,10))</f>
        <v>1</v>
      </c>
      <c r="Z11" s="88">
        <f>WEEKDAY(DATE($X$2,$AB$2,11))</f>
        <v>2</v>
      </c>
      <c r="AA11" s="88">
        <f>WEEKDAY(DATE($X$2,$AB$2,12))</f>
        <v>3</v>
      </c>
      <c r="AB11" s="88">
        <f>WEEKDAY(DATE($X$2,$AB$2,13))</f>
        <v>4</v>
      </c>
      <c r="AC11" s="89">
        <f>WEEKDAY(DATE($X$2,$AB$2,14))</f>
        <v>5</v>
      </c>
      <c r="AD11" s="87">
        <f>WEEKDAY(DATE($X$2,$AB$2,15))</f>
        <v>6</v>
      </c>
      <c r="AE11" s="88">
        <f>WEEKDAY(DATE($X$2,$AB$2,16))</f>
        <v>7</v>
      </c>
      <c r="AF11" s="88">
        <f>WEEKDAY(DATE($X$2,$AB$2,17))</f>
        <v>1</v>
      </c>
      <c r="AG11" s="88">
        <f>WEEKDAY(DATE($X$2,$AB$2,18))</f>
        <v>2</v>
      </c>
      <c r="AH11" s="88">
        <f>WEEKDAY(DATE($X$2,$AB$2,19))</f>
        <v>3</v>
      </c>
      <c r="AI11" s="88">
        <f>WEEKDAY(DATE($X$2,$AB$2,20))</f>
        <v>4</v>
      </c>
      <c r="AJ11" s="89">
        <f>WEEKDAY(DATE($X$2,$AB$2,21))</f>
        <v>5</v>
      </c>
      <c r="AK11" s="87">
        <f>WEEKDAY(DATE($X$2,$AB$2,22))</f>
        <v>6</v>
      </c>
      <c r="AL11" s="88">
        <f>WEEKDAY(DATE($X$2,$AB$2,23))</f>
        <v>7</v>
      </c>
      <c r="AM11" s="88">
        <f>WEEKDAY(DATE($X$2,$AB$2,24))</f>
        <v>1</v>
      </c>
      <c r="AN11" s="88">
        <f>WEEKDAY(DATE($X$2,$AB$2,25))</f>
        <v>2</v>
      </c>
      <c r="AO11" s="88">
        <f>WEEKDAY(DATE($X$2,$AB$2,26))</f>
        <v>3</v>
      </c>
      <c r="AP11" s="88">
        <f>WEEKDAY(DATE($X$2,$AB$2,27))</f>
        <v>4</v>
      </c>
      <c r="AQ11" s="89">
        <f>WEEKDAY(DATE($X$2,$AB$2,28))</f>
        <v>5</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6">
      <c r="A12" s="71"/>
      <c r="B12" s="162"/>
      <c r="C12" s="167"/>
      <c r="D12" s="168"/>
      <c r="E12" s="171"/>
      <c r="F12" s="168"/>
      <c r="G12" s="171"/>
      <c r="H12" s="167"/>
      <c r="I12" s="167"/>
      <c r="J12" s="167"/>
      <c r="K12" s="168"/>
      <c r="L12" s="171"/>
      <c r="M12" s="167"/>
      <c r="N12" s="167"/>
      <c r="O12" s="174"/>
      <c r="P12" s="90" t="str">
        <f>IF(P11=1,"日",IF(P11=2,"月",IF(P11=3,"火",IF(P11=4,"水",IF(P11=5,"木",IF(P11=6,"金","土"))))))</f>
        <v>金</v>
      </c>
      <c r="Q12" s="91" t="str">
        <f t="shared" ref="Q12:V12" si="0">IF(Q11=1,"日",IF(Q11=2,"月",IF(Q11=3,"火",IF(Q11=4,"水",IF(Q11=5,"木",IF(Q11=6,"金","土"))))))</f>
        <v>土</v>
      </c>
      <c r="R12" s="91" t="str">
        <f t="shared" si="0"/>
        <v>日</v>
      </c>
      <c r="S12" s="91" t="str">
        <f t="shared" si="0"/>
        <v>月</v>
      </c>
      <c r="T12" s="91" t="str">
        <f t="shared" si="0"/>
        <v>火</v>
      </c>
      <c r="U12" s="91" t="str">
        <f t="shared" si="0"/>
        <v>水</v>
      </c>
      <c r="V12" s="92" t="str">
        <f t="shared" si="0"/>
        <v>木</v>
      </c>
      <c r="W12" s="90" t="str">
        <f t="shared" ref="W12" si="1">IF(W11=1,"日",IF(W11=2,"月",IF(W11=3,"火",IF(W11=4,"水",IF(W11=5,"木",IF(W11=6,"金","土"))))))</f>
        <v>金</v>
      </c>
      <c r="X12" s="91" t="str">
        <f t="shared" ref="X12" si="2">IF(X11=1,"日",IF(X11=2,"月",IF(X11=3,"火",IF(X11=4,"水",IF(X11=5,"木",IF(X11=6,"金","土"))))))</f>
        <v>土</v>
      </c>
      <c r="Y12" s="91" t="str">
        <f t="shared" ref="Y12" si="3">IF(Y11=1,"日",IF(Y11=2,"月",IF(Y11=3,"火",IF(Y11=4,"水",IF(Y11=5,"木",IF(Y11=6,"金","土"))))))</f>
        <v>日</v>
      </c>
      <c r="Z12" s="91" t="str">
        <f t="shared" ref="Z12" si="4">IF(Z11=1,"日",IF(Z11=2,"月",IF(Z11=3,"火",IF(Z11=4,"水",IF(Z11=5,"木",IF(Z11=6,"金","土"))))))</f>
        <v>月</v>
      </c>
      <c r="AA12" s="91" t="str">
        <f t="shared" ref="AA12" si="5">IF(AA11=1,"日",IF(AA11=2,"月",IF(AA11=3,"火",IF(AA11=4,"水",IF(AA11=5,"木",IF(AA11=6,"金","土"))))))</f>
        <v>火</v>
      </c>
      <c r="AB12" s="91" t="str">
        <f t="shared" ref="AB12" si="6">IF(AB11=1,"日",IF(AB11=2,"月",IF(AB11=3,"火",IF(AB11=4,"水",IF(AB11=5,"木",IF(AB11=6,"金","土"))))))</f>
        <v>水</v>
      </c>
      <c r="AC12" s="92" t="str">
        <f t="shared" ref="AC12" si="7">IF(AC11=1,"日",IF(AC11=2,"月",IF(AC11=3,"火",IF(AC11=4,"水",IF(AC11=5,"木",IF(AC11=6,"金","土"))))))</f>
        <v>木</v>
      </c>
      <c r="AD12" s="90" t="str">
        <f t="shared" ref="AD12" si="8">IF(AD11=1,"日",IF(AD11=2,"月",IF(AD11=3,"火",IF(AD11=4,"水",IF(AD11=5,"木",IF(AD11=6,"金","土"))))))</f>
        <v>金</v>
      </c>
      <c r="AE12" s="91" t="str">
        <f t="shared" ref="AE12" si="9">IF(AE11=1,"日",IF(AE11=2,"月",IF(AE11=3,"火",IF(AE11=4,"水",IF(AE11=5,"木",IF(AE11=6,"金","土"))))))</f>
        <v>土</v>
      </c>
      <c r="AF12" s="91" t="str">
        <f t="shared" ref="AF12" si="10">IF(AF11=1,"日",IF(AF11=2,"月",IF(AF11=3,"火",IF(AF11=4,"水",IF(AF11=5,"木",IF(AF11=6,"金","土"))))))</f>
        <v>日</v>
      </c>
      <c r="AG12" s="91" t="str">
        <f t="shared" ref="AG12" si="11">IF(AG11=1,"日",IF(AG11=2,"月",IF(AG11=3,"火",IF(AG11=4,"水",IF(AG11=5,"木",IF(AG11=6,"金","土"))))))</f>
        <v>月</v>
      </c>
      <c r="AH12" s="91" t="str">
        <f t="shared" ref="AH12" si="12">IF(AH11=1,"日",IF(AH11=2,"月",IF(AH11=3,"火",IF(AH11=4,"水",IF(AH11=5,"木",IF(AH11=6,"金","土"))))))</f>
        <v>火</v>
      </c>
      <c r="AI12" s="91" t="str">
        <f t="shared" ref="AI12" si="13">IF(AI11=1,"日",IF(AI11=2,"月",IF(AI11=3,"火",IF(AI11=4,"水",IF(AI11=5,"木",IF(AI11=6,"金","土"))))))</f>
        <v>水</v>
      </c>
      <c r="AJ12" s="92" t="str">
        <f t="shared" ref="AJ12" si="14">IF(AJ11=1,"日",IF(AJ11=2,"月",IF(AJ11=3,"火",IF(AJ11=4,"水",IF(AJ11=5,"木",IF(AJ11=6,"金","土"))))))</f>
        <v>木</v>
      </c>
      <c r="AK12" s="90" t="str">
        <f t="shared" ref="AK12" si="15">IF(AK11=1,"日",IF(AK11=2,"月",IF(AK11=3,"火",IF(AK11=4,"水",IF(AK11=5,"木",IF(AK11=6,"金","土"))))))</f>
        <v>金</v>
      </c>
      <c r="AL12" s="91" t="str">
        <f t="shared" ref="AL12" si="16">IF(AL11=1,"日",IF(AL11=2,"月",IF(AL11=3,"火",IF(AL11=4,"水",IF(AL11=5,"木",IF(AL11=6,"金","土"))))))</f>
        <v>土</v>
      </c>
      <c r="AM12" s="91" t="str">
        <f t="shared" ref="AM12" si="17">IF(AM11=1,"日",IF(AM11=2,"月",IF(AM11=3,"火",IF(AM11=4,"水",IF(AM11=5,"木",IF(AM11=6,"金","土"))))))</f>
        <v>日</v>
      </c>
      <c r="AN12" s="91" t="str">
        <f t="shared" ref="AN12" si="18">IF(AN11=1,"日",IF(AN11=2,"月",IF(AN11=3,"火",IF(AN11=4,"水",IF(AN11=5,"木",IF(AN11=6,"金","土"))))))</f>
        <v>月</v>
      </c>
      <c r="AO12" s="91" t="str">
        <f t="shared" ref="AO12" si="19">IF(AO11=1,"日",IF(AO11=2,"月",IF(AO11=3,"火",IF(AO11=4,"水",IF(AO11=5,"木",IF(AO11=6,"金","土"))))))</f>
        <v>火</v>
      </c>
      <c r="AP12" s="91" t="str">
        <f t="shared" ref="AP12" si="20">IF(AP11=1,"日",IF(AP11=2,"月",IF(AP11=3,"火",IF(AP11=4,"水",IF(AP11=5,"木",IF(AP11=6,"金","土"))))))</f>
        <v>水</v>
      </c>
      <c r="AQ12" s="92" t="str">
        <f t="shared" ref="AQ12" si="21">IF(AQ11=1,"日",IF(AQ11=2,"月",IF(AQ11=3,"火",IF(AQ11=4,"水",IF(AQ11=5,"木",IF(AQ11=6,"金","土"))))))</f>
        <v>木</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 customHeight="1" x14ac:dyDescent="0.55000000000000004">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 customHeight="1" x14ac:dyDescent="0.55000000000000004">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 customHeight="1" x14ac:dyDescent="0.55000000000000004">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 customHeight="1" x14ac:dyDescent="0.55000000000000004">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 customHeight="1" x14ac:dyDescent="0.55000000000000004">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 customHeight="1" x14ac:dyDescent="0.55000000000000004">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 customHeight="1" x14ac:dyDescent="0.55000000000000004">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 customHeight="1" x14ac:dyDescent="0.55000000000000004">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 customHeight="1" x14ac:dyDescent="0.55000000000000004">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 customHeight="1" x14ac:dyDescent="0.55000000000000004">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 customHeight="1" x14ac:dyDescent="0.55000000000000004">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 customHeight="1" x14ac:dyDescent="0.55000000000000004">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 customHeight="1" x14ac:dyDescent="0.55000000000000004">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 customHeight="1" x14ac:dyDescent="0.55000000000000004">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 customHeight="1" x14ac:dyDescent="0.55000000000000004">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 customHeight="1" x14ac:dyDescent="0.55000000000000004">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 customHeight="1" x14ac:dyDescent="0.55000000000000004">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 customHeight="1" thickBot="1" x14ac:dyDescent="0.6">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50000000000000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550000000000000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550000000000000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550000000000000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550000000000000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550000000000000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orientation="landscape" verticalDpi="0"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zoomScale="70" zoomScaleNormal="70" workbookViewId="0">
      <selection activeCell="C35" sqref="C35"/>
    </sheetView>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41</v>
      </c>
    </row>
    <row r="2" spans="1:10" s="11" customFormat="1" ht="20.25" customHeight="1" x14ac:dyDescent="0.55000000000000004">
      <c r="A2" s="12" t="s">
        <v>102</v>
      </c>
      <c r="B2" s="12"/>
      <c r="C2" s="13"/>
    </row>
    <row r="3" spans="1:10" s="11" customFormat="1" ht="20.25" customHeight="1" x14ac:dyDescent="0.55000000000000004">
      <c r="A3" s="13"/>
      <c r="B3" s="13"/>
      <c r="C3" s="13"/>
    </row>
    <row r="4" spans="1:10" s="11" customFormat="1" ht="20.25" customHeight="1" x14ac:dyDescent="0.55000000000000004">
      <c r="A4" s="27"/>
      <c r="B4" s="13" t="s">
        <v>76</v>
      </c>
      <c r="C4" s="13"/>
      <c r="E4" s="228" t="s">
        <v>78</v>
      </c>
      <c r="F4" s="228"/>
      <c r="G4" s="228"/>
      <c r="H4" s="228"/>
      <c r="I4" s="228"/>
      <c r="J4" s="228"/>
    </row>
    <row r="5" spans="1:10" s="11" customFormat="1" ht="20.25" customHeight="1" x14ac:dyDescent="0.55000000000000004">
      <c r="A5" s="28"/>
      <c r="B5" s="13" t="s">
        <v>77</v>
      </c>
      <c r="C5" s="13"/>
      <c r="E5" s="228"/>
      <c r="F5" s="228"/>
      <c r="G5" s="228"/>
      <c r="H5" s="228"/>
      <c r="I5" s="228"/>
      <c r="J5" s="228"/>
    </row>
    <row r="6" spans="1:10" s="11" customFormat="1" ht="20.25" customHeight="1" x14ac:dyDescent="0.55000000000000004">
      <c r="A6" s="26" t="s">
        <v>74</v>
      </c>
      <c r="B6" s="13"/>
      <c r="C6" s="13"/>
    </row>
    <row r="7" spans="1:10" s="11" customFormat="1" ht="20.25" customHeight="1" x14ac:dyDescent="0.55000000000000004">
      <c r="A7" s="26"/>
      <c r="B7" s="13"/>
      <c r="C7" s="13"/>
    </row>
    <row r="8" spans="1:10" s="11" customFormat="1" ht="20.25" customHeight="1" x14ac:dyDescent="0.55000000000000004">
      <c r="A8" s="13" t="s">
        <v>46</v>
      </c>
      <c r="B8" s="13"/>
      <c r="C8" s="13"/>
    </row>
    <row r="9" spans="1:10" s="11" customFormat="1" ht="20.25" customHeight="1" x14ac:dyDescent="0.55000000000000004">
      <c r="A9" s="26"/>
      <c r="B9" s="13"/>
      <c r="C9" s="13"/>
    </row>
    <row r="10" spans="1:10" s="11" customFormat="1" ht="20.25" customHeight="1" x14ac:dyDescent="0.55000000000000004">
      <c r="A10" s="13" t="s">
        <v>86</v>
      </c>
      <c r="B10" s="13"/>
      <c r="C10" s="13"/>
    </row>
    <row r="11" spans="1:10" s="11" customFormat="1" ht="20.25" customHeight="1" x14ac:dyDescent="0.55000000000000004">
      <c r="A11" s="13"/>
      <c r="B11" s="13"/>
      <c r="C11" s="13"/>
    </row>
    <row r="12" spans="1:10" s="11" customFormat="1" ht="20.25" customHeight="1" x14ac:dyDescent="0.55000000000000004">
      <c r="A12" s="136" t="s">
        <v>104</v>
      </c>
      <c r="B12" s="13"/>
      <c r="C12" s="13"/>
    </row>
    <row r="13" spans="1:10" s="11" customFormat="1" ht="20.25" customHeight="1" x14ac:dyDescent="0.55000000000000004">
      <c r="A13" s="13"/>
      <c r="B13" s="13"/>
      <c r="C13" s="13"/>
    </row>
    <row r="14" spans="1:10" s="11" customFormat="1" ht="20.25" customHeight="1" x14ac:dyDescent="0.55000000000000004">
      <c r="A14" s="13" t="s">
        <v>43</v>
      </c>
      <c r="B14" s="13"/>
      <c r="C14" s="13"/>
    </row>
    <row r="15" spans="1:10" s="11" customFormat="1" ht="20.25" customHeight="1" x14ac:dyDescent="0.55000000000000004">
      <c r="A15" s="13"/>
      <c r="B15" s="13"/>
      <c r="C15" s="13"/>
    </row>
    <row r="16" spans="1:10" s="11" customFormat="1" ht="20.25" customHeight="1" x14ac:dyDescent="0.55000000000000004">
      <c r="A16" s="136" t="s">
        <v>105</v>
      </c>
      <c r="B16" s="13"/>
      <c r="C16" s="13"/>
    </row>
    <row r="17" spans="1:3" s="11" customFormat="1" ht="20.25" customHeight="1" x14ac:dyDescent="0.55000000000000004">
      <c r="A17" s="13" t="s">
        <v>34</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99</v>
      </c>
    </row>
    <row r="22" spans="1:3" s="11" customFormat="1" ht="20.25" customHeight="1" x14ac:dyDescent="0.55000000000000004">
      <c r="A22" s="13"/>
      <c r="B22" s="14">
        <v>3</v>
      </c>
      <c r="C22" s="15" t="s">
        <v>100</v>
      </c>
    </row>
    <row r="23" spans="1:3" s="11" customFormat="1" ht="20.25" customHeight="1" x14ac:dyDescent="0.55000000000000004">
      <c r="A23" s="13"/>
      <c r="B23" s="13"/>
      <c r="C23" s="13"/>
    </row>
    <row r="24" spans="1:3" s="11" customFormat="1" ht="20.25" customHeight="1" x14ac:dyDescent="0.55000000000000004">
      <c r="A24" s="13" t="s">
        <v>44</v>
      </c>
      <c r="B24" s="13"/>
      <c r="C24" s="13"/>
    </row>
    <row r="25" spans="1:3" s="11" customFormat="1" ht="20.25" customHeight="1" x14ac:dyDescent="0.55000000000000004">
      <c r="A25" s="13" t="s">
        <v>35</v>
      </c>
      <c r="B25" s="13"/>
      <c r="C25" s="13"/>
    </row>
    <row r="26" spans="1:3" s="11" customFormat="1" ht="20.25" customHeight="1" x14ac:dyDescent="0.55000000000000004">
      <c r="A26" s="13"/>
      <c r="B26" s="13"/>
      <c r="C26" s="13"/>
    </row>
    <row r="27" spans="1:3" s="11" customFormat="1" ht="20.25" customHeight="1" x14ac:dyDescent="0.55000000000000004">
      <c r="A27" s="13"/>
      <c r="B27" s="14" t="s">
        <v>8</v>
      </c>
      <c r="C27" s="14" t="s">
        <v>9</v>
      </c>
    </row>
    <row r="28" spans="1:3" s="11" customFormat="1" ht="20.25" customHeight="1" x14ac:dyDescent="0.55000000000000004">
      <c r="A28" s="13"/>
      <c r="B28" s="14" t="s">
        <v>4</v>
      </c>
      <c r="C28" s="15" t="s">
        <v>36</v>
      </c>
    </row>
    <row r="29" spans="1:3" s="11" customFormat="1" ht="20.25" customHeight="1" x14ac:dyDescent="0.55000000000000004">
      <c r="A29" s="13"/>
      <c r="B29" s="14" t="s">
        <v>5</v>
      </c>
      <c r="C29" s="15" t="s">
        <v>37</v>
      </c>
    </row>
    <row r="30" spans="1:3" s="11" customFormat="1" ht="20.25" customHeight="1" x14ac:dyDescent="0.55000000000000004">
      <c r="A30" s="13"/>
      <c r="B30" s="14" t="s">
        <v>6</v>
      </c>
      <c r="C30" s="15" t="s">
        <v>38</v>
      </c>
    </row>
    <row r="31" spans="1:3" s="11" customFormat="1" ht="20.25" customHeight="1" x14ac:dyDescent="0.55000000000000004">
      <c r="A31" s="13"/>
      <c r="B31" s="14" t="s">
        <v>7</v>
      </c>
      <c r="C31" s="15" t="s">
        <v>64</v>
      </c>
    </row>
    <row r="32" spans="1:3" s="11" customFormat="1" ht="20.25" customHeight="1" x14ac:dyDescent="0.55000000000000004">
      <c r="A32" s="13"/>
      <c r="B32" s="13"/>
      <c r="C32" s="13"/>
    </row>
    <row r="33" spans="1:55" s="11" customFormat="1" ht="20.25" customHeight="1" x14ac:dyDescent="0.55000000000000004">
      <c r="A33" s="13"/>
      <c r="B33" s="16" t="s">
        <v>10</v>
      </c>
      <c r="C33" s="13"/>
    </row>
    <row r="34" spans="1:55" s="11" customFormat="1" ht="20.25" customHeight="1" x14ac:dyDescent="0.550000000000000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50000000000000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55000000000000004">
      <c r="E36" s="13"/>
    </row>
    <row r="37" spans="1:55" s="11" customFormat="1" ht="20.25" customHeight="1" x14ac:dyDescent="0.550000000000000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55000000000000004">
      <c r="A38" s="13" t="s">
        <v>106</v>
      </c>
      <c r="B38" s="13"/>
      <c r="C38" s="13"/>
    </row>
    <row r="39" spans="1:55" s="11" customFormat="1" ht="20.25" customHeight="1" x14ac:dyDescent="0.55000000000000004">
      <c r="A39" s="13" t="s">
        <v>40</v>
      </c>
      <c r="B39" s="13"/>
      <c r="C39" s="13"/>
    </row>
    <row r="40" spans="1:55" s="11" customFormat="1" ht="20.25" customHeight="1" x14ac:dyDescent="0.55000000000000004">
      <c r="A40" s="23" t="s">
        <v>108</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550000000000000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55000000000000004">
      <c r="A42" s="13" t="s">
        <v>45</v>
      </c>
      <c r="B42" s="13"/>
    </row>
    <row r="43" spans="1:55" s="11" customFormat="1" ht="20.25" customHeight="1" x14ac:dyDescent="0.55000000000000004"/>
    <row r="44" spans="1:55" s="11" customFormat="1" ht="20.25" customHeight="1" x14ac:dyDescent="0.55000000000000004">
      <c r="A44" s="13" t="s">
        <v>107</v>
      </c>
      <c r="B44" s="13"/>
      <c r="C44" s="13"/>
    </row>
    <row r="45" spans="1:55" s="11" customFormat="1" ht="20.25" customHeight="1" x14ac:dyDescent="0.55000000000000004">
      <c r="A45" s="30" t="s">
        <v>87</v>
      </c>
      <c r="B45" s="13"/>
      <c r="C45" s="13"/>
    </row>
    <row r="46" spans="1:55" s="11" customFormat="1" ht="20.25" customHeight="1" x14ac:dyDescent="0.55000000000000004"/>
    <row r="47" spans="1:55" s="11" customFormat="1" ht="20.25" customHeight="1" x14ac:dyDescent="0.55000000000000004">
      <c r="A47" s="13" t="s">
        <v>47</v>
      </c>
      <c r="B47" s="13"/>
      <c r="C47" s="13"/>
    </row>
    <row r="48" spans="1:55" s="11" customFormat="1" ht="20.25" customHeight="1" x14ac:dyDescent="0.55000000000000004">
      <c r="A48" s="13" t="s">
        <v>88</v>
      </c>
      <c r="B48" s="13"/>
      <c r="C48" s="13"/>
    </row>
    <row r="49" spans="1:55" s="11" customFormat="1" ht="20.25" customHeight="1" x14ac:dyDescent="0.55000000000000004">
      <c r="A49" s="13"/>
      <c r="B49" s="13"/>
      <c r="C49" s="13"/>
    </row>
    <row r="50" spans="1:55" s="11" customFormat="1" ht="20.25" customHeight="1" x14ac:dyDescent="0.55000000000000004">
      <c r="A50" s="13" t="s">
        <v>48</v>
      </c>
      <c r="B50" s="13"/>
      <c r="C50" s="13"/>
    </row>
    <row r="51" spans="1:55" s="11" customFormat="1" ht="20.25" customHeight="1" x14ac:dyDescent="0.55000000000000004">
      <c r="A51" s="13"/>
      <c r="B51" s="13"/>
      <c r="C51" s="13"/>
    </row>
    <row r="52" spans="1:55" s="11" customFormat="1" ht="20.25" customHeight="1" x14ac:dyDescent="0.55000000000000004">
      <c r="A52" s="11" t="s">
        <v>89</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50000000000000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5000000000000004">
      <c r="A54" s="11" t="s">
        <v>92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25"/>
      <c r="B55" s="25"/>
      <c r="C55" s="25"/>
      <c r="D55" s="29"/>
      <c r="E55" s="29"/>
    </row>
    <row r="56" spans="1:55" s="11" customFormat="1" ht="20.25" customHeight="1" x14ac:dyDescent="0.55000000000000004">
      <c r="A56" s="83"/>
      <c r="B56" s="25"/>
      <c r="C56" s="25"/>
      <c r="D56" s="29"/>
      <c r="E56" s="29"/>
    </row>
    <row r="57" spans="1:55" s="11" customFormat="1" ht="20.25" customHeight="1" x14ac:dyDescent="0.55000000000000004">
      <c r="A57" s="25"/>
      <c r="B57" s="25"/>
      <c r="C57" s="25"/>
      <c r="D57" s="29"/>
      <c r="E57" s="29"/>
    </row>
    <row r="58" spans="1:55" s="11" customFormat="1" ht="20.25" customHeight="1" x14ac:dyDescent="0.55000000000000004">
      <c r="A58" s="25"/>
      <c r="B58" s="25"/>
      <c r="C58" s="25"/>
      <c r="D58" s="29"/>
      <c r="E58" s="29"/>
    </row>
    <row r="59" spans="1:55" s="11" customFormat="1" ht="20.25" customHeight="1" x14ac:dyDescent="0.55000000000000004">
      <c r="A59" s="25"/>
      <c r="B59" s="25"/>
      <c r="C59" s="25"/>
      <c r="D59" s="29"/>
      <c r="E59" s="29"/>
    </row>
    <row r="60" spans="1:55" s="11" customFormat="1" ht="20.25" customHeight="1" x14ac:dyDescent="0.55000000000000004">
      <c r="A60" s="25"/>
      <c r="B60" s="25"/>
      <c r="C60" s="25"/>
      <c r="D60" s="29"/>
      <c r="E60" s="29"/>
    </row>
    <row r="61" spans="1:55" s="11" customFormat="1" ht="20.25" customHeight="1" x14ac:dyDescent="0.55000000000000004">
      <c r="A61" s="25"/>
      <c r="B61" s="25"/>
      <c r="C61" s="25"/>
      <c r="D61" s="29"/>
      <c r="E61" s="29"/>
    </row>
    <row r="62" spans="1:55" ht="20.25" customHeight="1" x14ac:dyDescent="0.55000000000000004"/>
    <row r="63" spans="1:5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zoomScale="70" zoomScaleNormal="70" workbookViewId="0">
      <selection activeCell="C3" sqref="C3"/>
    </sheetView>
  </sheetViews>
  <sheetFormatPr defaultColWidth="9" defaultRowHeight="26.5" x14ac:dyDescent="0.55000000000000004"/>
  <cols>
    <col min="1" max="1" width="2" style="99" customWidth="1"/>
    <col min="2" max="2" width="7.08203125" style="99" bestFit="1" customWidth="1"/>
    <col min="3" max="11" width="40.58203125" style="99" customWidth="1"/>
    <col min="12" max="16384" width="9" style="99"/>
  </cols>
  <sheetData>
    <row r="1" spans="2:11" x14ac:dyDescent="0.55000000000000004">
      <c r="B1" s="99" t="s">
        <v>67</v>
      </c>
    </row>
    <row r="3" spans="2:11" x14ac:dyDescent="0.55000000000000004">
      <c r="B3" s="100" t="s">
        <v>68</v>
      </c>
      <c r="C3" s="100" t="s">
        <v>69</v>
      </c>
    </row>
    <row r="4" spans="2:11" x14ac:dyDescent="0.55000000000000004">
      <c r="B4" s="100">
        <v>1</v>
      </c>
      <c r="C4" s="123" t="s">
        <v>94</v>
      </c>
    </row>
    <row r="5" spans="2:11" x14ac:dyDescent="0.55000000000000004">
      <c r="B5" s="100">
        <v>2</v>
      </c>
      <c r="C5" s="123" t="s">
        <v>95</v>
      </c>
    </row>
    <row r="6" spans="2:11" x14ac:dyDescent="0.55000000000000004">
      <c r="B6" s="100">
        <v>3</v>
      </c>
      <c r="C6" s="123" t="s">
        <v>96</v>
      </c>
    </row>
    <row r="7" spans="2:11" x14ac:dyDescent="0.55000000000000004">
      <c r="B7" s="100">
        <v>4</v>
      </c>
      <c r="C7" s="123"/>
    </row>
    <row r="8" spans="2:11" x14ac:dyDescent="0.55000000000000004">
      <c r="B8" s="100">
        <v>5</v>
      </c>
      <c r="C8" s="123"/>
    </row>
    <row r="10" spans="2:11" x14ac:dyDescent="0.55000000000000004">
      <c r="B10" s="99" t="s">
        <v>66</v>
      </c>
    </row>
    <row r="11" spans="2:11" ht="27" thickBot="1" x14ac:dyDescent="0.6"/>
    <row r="12" spans="2:11" ht="27" thickBot="1" x14ac:dyDescent="0.6">
      <c r="B12" s="102" t="s">
        <v>54</v>
      </c>
      <c r="C12" s="103" t="s">
        <v>2</v>
      </c>
      <c r="D12" s="104" t="s">
        <v>99</v>
      </c>
      <c r="E12" s="105" t="s">
        <v>100</v>
      </c>
      <c r="F12" s="104" t="s">
        <v>83</v>
      </c>
      <c r="G12" s="106" t="s">
        <v>83</v>
      </c>
      <c r="H12" s="106" t="s">
        <v>83</v>
      </c>
      <c r="I12" s="106" t="s">
        <v>83</v>
      </c>
      <c r="J12" s="106" t="s">
        <v>83</v>
      </c>
      <c r="K12" s="107" t="s">
        <v>83</v>
      </c>
    </row>
    <row r="13" spans="2:11" x14ac:dyDescent="0.55000000000000004">
      <c r="B13" s="229" t="s">
        <v>55</v>
      </c>
      <c r="C13" s="108" t="s">
        <v>30</v>
      </c>
      <c r="D13" s="109" t="s">
        <v>28</v>
      </c>
      <c r="E13" s="110" t="s">
        <v>3</v>
      </c>
      <c r="F13" s="110"/>
      <c r="G13" s="111"/>
      <c r="H13" s="111"/>
      <c r="I13" s="111"/>
      <c r="J13" s="111"/>
      <c r="K13" s="112"/>
    </row>
    <row r="14" spans="2:11" x14ac:dyDescent="0.55000000000000004">
      <c r="B14" s="229"/>
      <c r="C14" s="113" t="s">
        <v>30</v>
      </c>
      <c r="D14" s="114" t="s">
        <v>29</v>
      </c>
      <c r="E14" s="115" t="s">
        <v>62</v>
      </c>
      <c r="F14" s="115"/>
      <c r="G14" s="101"/>
      <c r="H14" s="101"/>
      <c r="I14" s="101"/>
      <c r="J14" s="101"/>
      <c r="K14" s="116"/>
    </row>
    <row r="15" spans="2:11" x14ac:dyDescent="0.55000000000000004">
      <c r="B15" s="229"/>
      <c r="C15" s="113" t="s">
        <v>30</v>
      </c>
      <c r="D15" s="117" t="s">
        <v>30</v>
      </c>
      <c r="E15" s="115" t="s">
        <v>62</v>
      </c>
      <c r="F15" s="118"/>
      <c r="G15" s="101"/>
      <c r="H15" s="101"/>
      <c r="I15" s="101"/>
      <c r="J15" s="101"/>
      <c r="K15" s="116"/>
    </row>
    <row r="16" spans="2:11" x14ac:dyDescent="0.55000000000000004">
      <c r="B16" s="229"/>
      <c r="C16" s="113" t="s">
        <v>30</v>
      </c>
      <c r="D16" s="117" t="s">
        <v>30</v>
      </c>
      <c r="E16" s="115" t="s">
        <v>62</v>
      </c>
      <c r="F16" s="118"/>
      <c r="G16" s="101"/>
      <c r="H16" s="101"/>
      <c r="I16" s="101"/>
      <c r="J16" s="101"/>
      <c r="K16" s="116"/>
    </row>
    <row r="17" spans="2:11" x14ac:dyDescent="0.55000000000000004">
      <c r="B17" s="229"/>
      <c r="C17" s="113" t="s">
        <v>30</v>
      </c>
      <c r="D17" s="117" t="s">
        <v>30</v>
      </c>
      <c r="E17" s="115" t="s">
        <v>62</v>
      </c>
      <c r="F17" s="118"/>
      <c r="G17" s="101"/>
      <c r="H17" s="101"/>
      <c r="I17" s="101"/>
      <c r="J17" s="101"/>
      <c r="K17" s="116"/>
    </row>
    <row r="18" spans="2:11" x14ac:dyDescent="0.55000000000000004">
      <c r="B18" s="229"/>
      <c r="C18" s="113" t="s">
        <v>30</v>
      </c>
      <c r="D18" s="117" t="s">
        <v>30</v>
      </c>
      <c r="E18" s="115" t="s">
        <v>62</v>
      </c>
      <c r="F18" s="118"/>
      <c r="G18" s="101"/>
      <c r="H18" s="101"/>
      <c r="I18" s="101"/>
      <c r="J18" s="101"/>
      <c r="K18" s="116"/>
    </row>
    <row r="19" spans="2:11" x14ac:dyDescent="0.55000000000000004">
      <c r="B19" s="229"/>
      <c r="C19" s="113" t="s">
        <v>30</v>
      </c>
      <c r="D19" s="117" t="s">
        <v>30</v>
      </c>
      <c r="E19" s="115" t="s">
        <v>62</v>
      </c>
      <c r="F19" s="118"/>
      <c r="G19" s="101"/>
      <c r="H19" s="101"/>
      <c r="I19" s="101"/>
      <c r="J19" s="101"/>
      <c r="K19" s="116"/>
    </row>
    <row r="20" spans="2:11" x14ac:dyDescent="0.55000000000000004">
      <c r="B20" s="229"/>
      <c r="C20" s="113" t="s">
        <v>30</v>
      </c>
      <c r="D20" s="117" t="s">
        <v>83</v>
      </c>
      <c r="E20" s="115" t="s">
        <v>62</v>
      </c>
      <c r="F20" s="118"/>
      <c r="G20" s="101"/>
      <c r="H20" s="101"/>
      <c r="I20" s="101"/>
      <c r="J20" s="101"/>
      <c r="K20" s="116"/>
    </row>
    <row r="21" spans="2:11" x14ac:dyDescent="0.55000000000000004">
      <c r="B21" s="229"/>
      <c r="C21" s="113" t="s">
        <v>30</v>
      </c>
      <c r="D21" s="117" t="s">
        <v>83</v>
      </c>
      <c r="E21" s="115" t="s">
        <v>62</v>
      </c>
      <c r="F21" s="118"/>
      <c r="G21" s="101"/>
      <c r="H21" s="101"/>
      <c r="I21" s="101"/>
      <c r="J21" s="101"/>
      <c r="K21" s="116"/>
    </row>
    <row r="22" spans="2:11" x14ac:dyDescent="0.55000000000000004">
      <c r="B22" s="229"/>
      <c r="C22" s="113" t="s">
        <v>30</v>
      </c>
      <c r="D22" s="118" t="s">
        <v>83</v>
      </c>
      <c r="E22" s="118" t="s">
        <v>83</v>
      </c>
      <c r="F22" s="118"/>
      <c r="G22" s="101"/>
      <c r="H22" s="101"/>
      <c r="I22" s="101"/>
      <c r="J22" s="101"/>
      <c r="K22" s="116"/>
    </row>
    <row r="23" spans="2:11" x14ac:dyDescent="0.55000000000000004">
      <c r="B23" s="229"/>
      <c r="C23" s="113" t="s">
        <v>30</v>
      </c>
      <c r="D23" s="118" t="s">
        <v>83</v>
      </c>
      <c r="E23" s="118" t="s">
        <v>83</v>
      </c>
      <c r="F23" s="118"/>
      <c r="G23" s="101"/>
      <c r="H23" s="101"/>
      <c r="I23" s="101"/>
      <c r="J23" s="101"/>
      <c r="K23" s="116"/>
    </row>
    <row r="24" spans="2:11" x14ac:dyDescent="0.55000000000000004">
      <c r="B24" s="229"/>
      <c r="C24" s="113" t="s">
        <v>30</v>
      </c>
      <c r="D24" s="118" t="s">
        <v>83</v>
      </c>
      <c r="E24" s="118" t="s">
        <v>83</v>
      </c>
      <c r="F24" s="118"/>
      <c r="G24" s="101"/>
      <c r="H24" s="101"/>
      <c r="I24" s="101"/>
      <c r="J24" s="101"/>
      <c r="K24" s="116"/>
    </row>
    <row r="25" spans="2:11" ht="27" thickBot="1" x14ac:dyDescent="0.6">
      <c r="B25" s="230"/>
      <c r="C25" s="119" t="s">
        <v>30</v>
      </c>
      <c r="D25" s="120" t="s">
        <v>83</v>
      </c>
      <c r="E25" s="121" t="s">
        <v>83</v>
      </c>
      <c r="F25" s="121"/>
      <c r="G25" s="120"/>
      <c r="H25" s="120"/>
      <c r="I25" s="120"/>
      <c r="J25" s="120"/>
      <c r="K25" s="122"/>
    </row>
    <row r="28" spans="2:11" x14ac:dyDescent="0.55000000000000004">
      <c r="C28" s="99" t="s">
        <v>79</v>
      </c>
    </row>
    <row r="29" spans="2:11" x14ac:dyDescent="0.55000000000000004">
      <c r="C29" s="99" t="s">
        <v>31</v>
      </c>
    </row>
    <row r="30" spans="2:11" x14ac:dyDescent="0.55000000000000004">
      <c r="C30" s="99" t="s">
        <v>81</v>
      </c>
    </row>
    <row r="31" spans="2:11" x14ac:dyDescent="0.55000000000000004">
      <c r="C31" s="99" t="s">
        <v>80</v>
      </c>
    </row>
    <row r="32" spans="2:11" x14ac:dyDescent="0.55000000000000004">
      <c r="C32" s="99" t="s">
        <v>97</v>
      </c>
    </row>
    <row r="33" spans="3:3" x14ac:dyDescent="0.55000000000000004">
      <c r="C33" s="99" t="s">
        <v>98</v>
      </c>
    </row>
    <row r="34" spans="3:3" x14ac:dyDescent="0.55000000000000004">
      <c r="C34" s="99" t="s">
        <v>32</v>
      </c>
    </row>
    <row r="35" spans="3:3" x14ac:dyDescent="0.55000000000000004">
      <c r="C35" s="99" t="s">
        <v>33</v>
      </c>
    </row>
    <row r="37" spans="3:3" x14ac:dyDescent="0.55000000000000004">
      <c r="C37" s="99" t="s">
        <v>82</v>
      </c>
    </row>
    <row r="38" spans="3:3" x14ac:dyDescent="0.55000000000000004">
      <c r="C38" s="99" t="s">
        <v>56</v>
      </c>
    </row>
    <row r="39" spans="3:3" x14ac:dyDescent="0.55000000000000004">
      <c r="C39" s="99" t="s">
        <v>57</v>
      </c>
    </row>
    <row r="40" spans="3:3" x14ac:dyDescent="0.55000000000000004">
      <c r="C40" s="99" t="s">
        <v>58</v>
      </c>
    </row>
    <row r="41" spans="3:3" x14ac:dyDescent="0.55000000000000004">
      <c r="C41" s="99" t="s">
        <v>59</v>
      </c>
    </row>
    <row r="42" spans="3:3" x14ac:dyDescent="0.55000000000000004">
      <c r="C42" s="99" t="s">
        <v>60</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桂　浩司</cp:lastModifiedBy>
  <cp:lastPrinted>2021-03-24T07:10:23Z</cp:lastPrinted>
  <dcterms:created xsi:type="dcterms:W3CDTF">2020-01-14T23:44:41Z</dcterms:created>
  <dcterms:modified xsi:type="dcterms:W3CDTF">2024-03-20T11:45:30Z</dcterms:modified>
</cp:coreProperties>
</file>