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
    </mc:Choice>
  </mc:AlternateContent>
  <xr:revisionPtr revIDLastSave="0" documentId="13_ncr:1_{A6DB16D5-C2DC-49A0-862C-E36E12C4CA2E}" xr6:coauthVersionLast="36" xr6:coauthVersionMax="47" xr10:uidLastSave="{00000000-0000-0000-0000-000000000000}"/>
  <bookViews>
    <workbookView xWindow="0" yWindow="0" windowWidth="28800" windowHeight="1213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<sst xmlns="http://schemas.openxmlformats.org/spreadsheetml/2006/main" count="6830" uniqueCount="2416">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</sst>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6"/>
              <a:ext cx="304800" cy="714373"/>
              <a:chOff x="4479758" y="4496302"/>
              <a:chExt cx="301792" cy="780046"/>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900"/>
              <a:ext cx="304800" cy="698096"/>
              <a:chOff x="4549825" y="5456603"/>
              <a:chExt cx="308371" cy="762889"/>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500"/>
              <a:chOff x="5763126" y="8931933"/>
              <a:chExt cx="301792" cy="49479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6"/>
              <a:ext cx="304800" cy="638178"/>
              <a:chOff x="4549825" y="6438927"/>
              <a:chExt cx="308371" cy="779267"/>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6" y="8154125"/>
              <a:ext cx="220582" cy="694602"/>
              <a:chOff x="5767613" y="8168778"/>
              <a:chExt cx="217573" cy="79244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01" y="8146786"/>
              <a:ext cx="200246" cy="744661"/>
              <a:chOff x="4538966" y="8166090"/>
              <a:chExt cx="208607" cy="749736"/>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9"/>
              <a:ext cx="304802" cy="710980"/>
              <a:chOff x="5809589" y="729059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0"/>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901"/>
              <a:ext cx="304800" cy="698089"/>
              <a:chOff x="4549825" y="5456621"/>
              <a:chExt cx="308371" cy="762884"/>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51"/>
              <a:ext cx="304800" cy="371469"/>
              <a:chOff x="5763126" y="8931971"/>
              <a:chExt cx="301792" cy="49472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2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9"/>
              <a:ext cx="304800" cy="638164"/>
              <a:chOff x="4549825" y="6438969"/>
              <a:chExt cx="308371" cy="779242"/>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9"/>
                <a:ext cx="308371" cy="2381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4"/>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9" y="8154115"/>
              <a:ext cx="220565" cy="694604"/>
              <a:chOff x="5767514" y="8168716"/>
              <a:chExt cx="217612" cy="792579"/>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7" y="8168716"/>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61"/>
              <a:ext cx="200246" cy="744703"/>
              <a:chOff x="4538978" y="8166013"/>
              <a:chExt cx="208649" cy="749810"/>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13"/>
                <a:ext cx="207110"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8" y="864070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5" y="7311355"/>
              <a:ext cx="207416" cy="718629"/>
              <a:chOff x="5898942" y="7305248"/>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98918" y="4243180"/>
              <a:ext cx="312255" cy="397566"/>
              <a:chOff x="4501773" y="3772570"/>
              <a:chExt cx="303832" cy="48690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70"/>
                <a:ext cx="303832" cy="2487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5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89393" y="4788590"/>
              <a:ext cx="312255" cy="716032"/>
              <a:chOff x="4479758" y="4496284"/>
              <a:chExt cx="301792" cy="780067"/>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199"/>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89393" y="5658262"/>
              <a:ext cx="312255" cy="699747"/>
              <a:chOff x="4549825" y="5456612"/>
              <a:chExt cx="308371" cy="762882"/>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2"/>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1"/>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80872" y="5658264"/>
          <a:ext cx="312254" cy="71934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80872" y="8992072"/>
              <a:ext cx="312254" cy="368990"/>
              <a:chOff x="5763126" y="8931934"/>
              <a:chExt cx="301792" cy="494762"/>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34"/>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89393" y="6527938"/>
              <a:ext cx="312255" cy="636519"/>
              <a:chOff x="4549825" y="6438936"/>
              <a:chExt cx="308371" cy="779272"/>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2"/>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87253" y="8126292"/>
          <a:ext cx="322738" cy="706161"/>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83643" y="4224130"/>
          <a:ext cx="312254" cy="41510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81526" y="4785082"/>
          <a:ext cx="312254" cy="67125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8786" y="6523272"/>
          <a:ext cx="312254" cy="645665"/>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84496" y="8125964"/>
              <a:ext cx="228031" cy="696247"/>
              <a:chOff x="5767601" y="8168775"/>
              <a:chExt cx="217570" cy="792447"/>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099" y="8168775"/>
                <a:ext cx="217072"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1"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89393" y="8125239"/>
          <a:ext cx="321780" cy="49695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80872" y="4224130"/>
              <a:ext cx="312254" cy="41413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80872" y="4795031"/>
          <a:ext cx="312254" cy="69426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80872" y="5658264"/>
              <a:ext cx="312254" cy="71934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80872" y="6527938"/>
          <a:ext cx="312254" cy="636519"/>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50913"/>
              <a:ext cx="0" cy="0"/>
              <a:chOff x="-34414" y="175091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87364" y="7305455"/>
          <a:ext cx="246829" cy="698499"/>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87371" y="7305483"/>
              <a:ext cx="240403" cy="698397"/>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80872" y="8125239"/>
          <a:ext cx="321779" cy="49695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89393" y="8125239"/>
              <a:ext cx="331305" cy="713547"/>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98074" y="8120662"/>
              <a:ext cx="207703" cy="741823"/>
              <a:chOff x="4538958" y="8166029"/>
              <a:chExt cx="208657" cy="74981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6"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8" y="8640728"/>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9264" y="7292432"/>
              <a:ext cx="312256" cy="702283"/>
              <a:chOff x="5809588" y="7290602"/>
              <a:chExt cx="301595" cy="707480"/>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8"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89"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87519" y="500875"/>
          <a:ext cx="8078126" cy="3217570"/>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80872" y="4798115"/>
              <a:ext cx="312254" cy="68745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80872" y="6527938"/>
              <a:ext cx="312254" cy="636519"/>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9"/>
              <a:ext cx="304800" cy="714376"/>
              <a:chOff x="4479758" y="4496298"/>
              <a:chExt cx="301792" cy="780047"/>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900"/>
              <a:ext cx="304800" cy="698086"/>
              <a:chOff x="4549825" y="5456611"/>
              <a:chExt cx="308371" cy="762881"/>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4"/>
              <a:chOff x="5763126" y="8931947"/>
              <a:chExt cx="301792" cy="494780"/>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2"/>
              <a:ext cx="220581" cy="694599"/>
              <a:chOff x="5767612" y="8168770"/>
              <a:chExt cx="217575" cy="792452"/>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58"/>
              <a:ext cx="200248" cy="744735"/>
              <a:chOff x="4538964" y="8166071"/>
              <a:chExt cx="208607" cy="749779"/>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59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6"/>
              <a:ext cx="304800" cy="714373"/>
              <a:chOff x="4479758" y="4496302"/>
              <a:chExt cx="301792" cy="780046"/>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900"/>
              <a:ext cx="304800" cy="698096"/>
              <a:chOff x="4549825" y="5456603"/>
              <a:chExt cx="308371" cy="762889"/>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500"/>
              <a:chOff x="5763126" y="8931933"/>
              <a:chExt cx="301792" cy="49479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6"/>
              <a:ext cx="304800" cy="638178"/>
              <a:chOff x="4549825" y="6438927"/>
              <a:chExt cx="308371" cy="779267"/>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6" y="8154125"/>
              <a:ext cx="220582" cy="694602"/>
              <a:chOff x="5767613" y="8168778"/>
              <a:chExt cx="217573" cy="79244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01" y="8146786"/>
              <a:ext cx="200246" cy="744661"/>
              <a:chOff x="4538966" y="8166090"/>
              <a:chExt cx="208607" cy="749736"/>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9"/>
              <a:ext cx="304802" cy="710980"/>
              <a:chOff x="5809589" y="729059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6"/>
              <a:ext cx="304800" cy="714373"/>
              <a:chOff x="4479758" y="4496302"/>
              <a:chExt cx="301792" cy="780046"/>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900"/>
              <a:ext cx="304800" cy="698096"/>
              <a:chOff x="4549825" y="5456603"/>
              <a:chExt cx="308371" cy="762889"/>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500"/>
              <a:chOff x="5763126" y="8931933"/>
              <a:chExt cx="301792" cy="49479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6"/>
              <a:ext cx="304800" cy="638178"/>
              <a:chOff x="4549825" y="6438927"/>
              <a:chExt cx="308371" cy="779267"/>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6" y="8154125"/>
              <a:ext cx="220582" cy="694602"/>
              <a:chOff x="5767613" y="8168778"/>
              <a:chExt cx="217573" cy="79244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01" y="8146786"/>
              <a:ext cx="200246" cy="744661"/>
              <a:chOff x="4538966" y="8166090"/>
              <a:chExt cx="208607" cy="749736"/>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9"/>
              <a:ext cx="304802" cy="710980"/>
              <a:chOff x="5809589" y="729059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6"/>
              <a:ext cx="304800" cy="714373"/>
              <a:chOff x="4479758" y="4496302"/>
              <a:chExt cx="301792" cy="780046"/>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900"/>
              <a:ext cx="304800" cy="698096"/>
              <a:chOff x="4549825" y="5456603"/>
              <a:chExt cx="308371" cy="762889"/>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500"/>
              <a:chOff x="5763126" y="8931933"/>
              <a:chExt cx="301792" cy="49479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6"/>
              <a:ext cx="304800" cy="638178"/>
              <a:chOff x="4549825" y="6438927"/>
              <a:chExt cx="308371" cy="779267"/>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6" y="8154125"/>
              <a:ext cx="220582" cy="694602"/>
              <a:chOff x="5767613" y="8168778"/>
              <a:chExt cx="217573" cy="79244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01" y="8146786"/>
              <a:ext cx="200246" cy="744661"/>
              <a:chOff x="4538966" y="8166090"/>
              <a:chExt cx="208607" cy="749736"/>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9"/>
              <a:ext cx="304802" cy="710980"/>
              <a:chOff x="5809589" y="729059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6"/>
              <a:ext cx="304800" cy="714373"/>
              <a:chOff x="4479758" y="4496302"/>
              <a:chExt cx="301792" cy="780046"/>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900"/>
              <a:ext cx="304800" cy="698096"/>
              <a:chOff x="4549825" y="5456603"/>
              <a:chExt cx="308371" cy="762889"/>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500"/>
              <a:chOff x="5763126" y="8931933"/>
              <a:chExt cx="301792" cy="49479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6"/>
              <a:ext cx="304800" cy="638178"/>
              <a:chOff x="4549825" y="6438927"/>
              <a:chExt cx="308371" cy="779267"/>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6" y="8154125"/>
              <a:ext cx="220582" cy="694602"/>
              <a:chOff x="5767613" y="8168778"/>
              <a:chExt cx="217573" cy="79244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01" y="8146786"/>
              <a:ext cx="200246" cy="744661"/>
              <a:chOff x="4538966" y="8166090"/>
              <a:chExt cx="208607" cy="749736"/>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9"/>
              <a:ext cx="304802" cy="710980"/>
              <a:chOff x="5809589" y="729059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6"/>
              <a:ext cx="304800" cy="714373"/>
              <a:chOff x="4479758" y="4496302"/>
              <a:chExt cx="301792" cy="780046"/>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900"/>
              <a:ext cx="304800" cy="698096"/>
              <a:chOff x="4549825" y="5456603"/>
              <a:chExt cx="308371" cy="762889"/>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500"/>
              <a:chOff x="5763126" y="8931933"/>
              <a:chExt cx="301792" cy="49479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6"/>
              <a:ext cx="304800" cy="638178"/>
              <a:chOff x="4549825" y="6438927"/>
              <a:chExt cx="308371" cy="779267"/>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6" y="8154125"/>
              <a:ext cx="220582" cy="694602"/>
              <a:chOff x="5767613" y="8168778"/>
              <a:chExt cx="217573" cy="79244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01" y="8146786"/>
              <a:ext cx="200246" cy="744661"/>
              <a:chOff x="4538966" y="8166090"/>
              <a:chExt cx="208607" cy="749736"/>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9"/>
              <a:ext cx="304802" cy="710980"/>
              <a:chOff x="5809589" y="729059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6"/>
              <a:ext cx="304800" cy="714373"/>
              <a:chOff x="4479758" y="4496302"/>
              <a:chExt cx="301792" cy="780046"/>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900"/>
              <a:ext cx="304800" cy="698096"/>
              <a:chOff x="4549825" y="5456603"/>
              <a:chExt cx="308371" cy="762889"/>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3"/>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500"/>
              <a:chOff x="5763126" y="8931933"/>
              <a:chExt cx="301792" cy="49479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33"/>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6"/>
              <a:ext cx="304800" cy="638178"/>
              <a:chOff x="4549825" y="6438927"/>
              <a:chExt cx="308371" cy="779267"/>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7"/>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6" y="8154125"/>
              <a:ext cx="220582" cy="694602"/>
              <a:chOff x="5767613" y="8168778"/>
              <a:chExt cx="217573" cy="79244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3" y="8168778"/>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01" y="8146786"/>
              <a:ext cx="200246" cy="744661"/>
              <a:chOff x="4538966" y="8166090"/>
              <a:chExt cx="208607" cy="749736"/>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4" y="816609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6" y="8640709"/>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9"/>
              <a:ext cx="304802" cy="710980"/>
              <a:chOff x="5809589" y="729059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D1" sqref="AD1:AK1"/>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55118110236220474" bottom="0.55118110236220474"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2413</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2414</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8"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8" ht="15.95" customHeight="1">
      <c r="U57" s="1012" t="s">
        <v>2198</v>
      </c>
      <c r="V57" s="1012"/>
      <c r="W57" s="1012"/>
      <c r="X57" s="1012"/>
      <c r="Y57" s="1012"/>
      <c r="Z57" s="53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2199</v>
      </c>
      <c r="V58" s="1124"/>
      <c r="W58" s="1124"/>
      <c r="X58" s="1124"/>
      <c r="Y58" s="1124"/>
      <c r="Z58" s="532"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2200</v>
      </c>
      <c r="V59" s="1124"/>
      <c r="W59" s="1124"/>
      <c r="X59" s="1124"/>
      <c r="Y59" s="1124"/>
      <c r="Z59" s="532"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2201</v>
      </c>
      <c r="V60" s="1124"/>
      <c r="W60" s="1124"/>
      <c r="X60" s="1124"/>
      <c r="Y60" s="1124"/>
      <c r="Z60" s="532"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2202</v>
      </c>
      <c r="V61" s="1124"/>
      <c r="W61" s="1124"/>
      <c r="X61" s="1124"/>
      <c r="Y61" s="1124"/>
      <c r="Z61" s="532"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2203</v>
      </c>
      <c r="V62" s="1124"/>
      <c r="W62" s="1124"/>
      <c r="X62" s="1124"/>
      <c r="Y62" s="1124"/>
      <c r="Z62" s="532"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2204</v>
      </c>
      <c r="V63" s="1012"/>
      <c r="W63" s="1012"/>
      <c r="X63" s="1012"/>
      <c r="Y63" s="1012"/>
      <c r="Z63" s="532"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115" zoomScaleNormal="53" zoomScaleSheetLayoutView="115"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2285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203" t="s">
        <v>2277</v>
      </c>
      <c r="F15" s="147">
        <v>4</v>
      </c>
      <c r="G15" s="203" t="s">
        <v>2278</v>
      </c>
      <c r="H15" s="1076" t="s">
        <v>2279</v>
      </c>
      <c r="I15" s="1076"/>
      <c r="J15" s="1089"/>
      <c r="K15" s="147">
        <v>7</v>
      </c>
      <c r="L15" s="203" t="s">
        <v>2277</v>
      </c>
      <c r="M15" s="147">
        <v>3</v>
      </c>
      <c r="N15" s="203" t="s">
        <v>2278</v>
      </c>
      <c r="O15" s="203" t="s">
        <v>2280</v>
      </c>
      <c r="P15" s="204">
        <f>(K15*12+M15)-(D15*12+F15)+1</f>
        <v>12</v>
      </c>
      <c r="Q15" s="1076" t="s">
        <v>2281</v>
      </c>
      <c r="R15" s="1076"/>
      <c r="S15" s="205" t="s">
        <v>70</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219"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219"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219"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219"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219"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219"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252"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252"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252"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252"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252"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252"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252"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19050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19050</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228600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40</xdr:row>
                    <xdr:rowOff>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35</xdr:row>
                    <xdr:rowOff>0</xdr:rowOff>
                  </from>
                  <to>
                    <xdr:col>29</xdr:col>
                    <xdr:colOff>28575</xdr:colOff>
                    <xdr:row>36</xdr:row>
                    <xdr:rowOff>28575</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28575</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28575</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2407</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2415</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533">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t="s">
        <v>2265</v>
      </c>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6"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6"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2408</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534">
        <f>IF(AND(F15&lt;&gt;4,F15&lt;&gt;5),0,IF(AT8="○",1,0))</f>
        <v>0</v>
      </c>
      <c r="AI57" s="253"/>
      <c r="AJ57" s="249"/>
      <c r="AK57" s="1012" t="s">
        <v>2198</v>
      </c>
      <c r="AL57" s="1012"/>
      <c r="AM57" s="1012"/>
      <c r="AN57" s="1012"/>
      <c r="AO57" s="1012"/>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534">
        <f>IF(AND(F15&lt;&gt;4,F15&lt;&gt;5),0,IF(AU8="○",1,3))</f>
        <v>3</v>
      </c>
      <c r="AI58" s="253"/>
      <c r="AJ58" s="249"/>
      <c r="AK58" s="1124" t="s">
        <v>2199</v>
      </c>
      <c r="AL58" s="1124"/>
      <c r="AM58" s="1124"/>
      <c r="AN58" s="1124"/>
      <c r="AO58" s="1124"/>
      <c r="AP58" s="534">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534">
        <f>IF(AND(F15&lt;&gt;4,F15&lt;&gt;5),0,IF(AV8="○",1,3))</f>
        <v>3</v>
      </c>
      <c r="AI59" s="253"/>
      <c r="AJ59" s="249"/>
      <c r="AK59" s="1124" t="s">
        <v>2200</v>
      </c>
      <c r="AL59" s="1124"/>
      <c r="AM59" s="1124"/>
      <c r="AN59" s="1124"/>
      <c r="AO59" s="1124"/>
      <c r="AP59" s="534">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534">
        <f>IF(AND(F15&lt;&gt;4,F15&lt;&gt;5),0,IF(AW8="○",1,3))</f>
        <v>3</v>
      </c>
      <c r="AI60" s="253"/>
      <c r="AJ60" s="249"/>
      <c r="AK60" s="1124" t="s">
        <v>2201</v>
      </c>
      <c r="AL60" s="1124"/>
      <c r="AM60" s="1124"/>
      <c r="AN60" s="1124"/>
      <c r="AO60" s="1124"/>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534">
        <f>IF(AND(F15&lt;&gt;4,F15&lt;&gt;5),0,IF(AX8="○",1,2))</f>
        <v>2</v>
      </c>
      <c r="AI61" s="253"/>
      <c r="AJ61" s="249"/>
      <c r="AK61" s="1124" t="s">
        <v>2202</v>
      </c>
      <c r="AL61" s="1124"/>
      <c r="AM61" s="1124"/>
      <c r="AN61" s="1124"/>
      <c r="AO61" s="1124"/>
      <c r="AP61" s="534">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534">
        <f>IF(AND(F15&lt;&gt;4,F15&lt;&gt;5),0,IF(AY8="○",1,2))</f>
        <v>2</v>
      </c>
      <c r="AI62" s="253"/>
      <c r="AJ62" s="249"/>
      <c r="AK62" s="1124" t="s">
        <v>2203</v>
      </c>
      <c r="AL62" s="1124"/>
      <c r="AM62" s="1124"/>
      <c r="AN62" s="1124"/>
      <c r="AO62" s="1124"/>
      <c r="AP62" s="534">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534">
        <f>IF(AND(F15&lt;&gt;4,F15&lt;&gt;5),0,IF(AZ8="○",1,2))</f>
        <v>2</v>
      </c>
      <c r="AI63" s="253"/>
      <c r="AJ63" s="249"/>
      <c r="AK63" s="1012" t="s">
        <v>2204</v>
      </c>
      <c r="AL63" s="1012"/>
      <c r="AM63" s="1012"/>
      <c r="AN63" s="1012"/>
      <c r="AO63" s="1012"/>
      <c r="AP63" s="534">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2409</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2410</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4"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4"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2411</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47" t="s">
        <v>2412</v>
      </c>
      <c r="O1" s="1147"/>
      <c r="P1" s="1147"/>
      <c r="Q1" s="1147"/>
      <c r="R1" s="1147"/>
      <c r="S1" s="1147"/>
      <c r="T1" s="1147"/>
      <c r="U1" s="1147"/>
      <c r="V1" s="1147"/>
      <c r="W1" s="1147"/>
      <c r="X1" s="1147"/>
      <c r="Y1" s="1147"/>
      <c r="Z1" s="1147"/>
      <c r="AA1" s="1147"/>
      <c r="AB1" s="1147"/>
      <c r="AC1" s="1147"/>
      <c r="AD1" s="1147"/>
      <c r="AE1" s="1147"/>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25" t="s">
        <v>2287</v>
      </c>
      <c r="C4" s="1125"/>
      <c r="D4" s="1125"/>
      <c r="E4" s="1125"/>
      <c r="F4" s="1125"/>
      <c r="G4" s="1125" t="s">
        <v>0</v>
      </c>
      <c r="H4" s="1125"/>
      <c r="I4" s="1125"/>
      <c r="J4" s="1122" t="s">
        <v>1</v>
      </c>
      <c r="K4" s="1122"/>
      <c r="L4" s="1122"/>
      <c r="M4" s="1122"/>
      <c r="N4" s="1122"/>
      <c r="O4" s="1122"/>
      <c r="P4" s="1126" t="s">
        <v>2157</v>
      </c>
      <c r="Q4" s="1127"/>
      <c r="R4" s="1127"/>
      <c r="S4" s="1128" t="s">
        <v>2</v>
      </c>
      <c r="T4" s="1129"/>
      <c r="U4" s="1129"/>
      <c r="V4" s="1129"/>
      <c r="W4" s="1129"/>
      <c r="X4" s="1129"/>
      <c r="Y4" s="1122" t="s">
        <v>3</v>
      </c>
      <c r="Z4" s="1122"/>
      <c r="AA4" s="1122"/>
      <c r="AB4" s="1122"/>
      <c r="AC4" s="1122"/>
      <c r="AD4" s="1122"/>
      <c r="AE4" s="1122" t="s">
        <v>2154</v>
      </c>
      <c r="AF4" s="1122"/>
      <c r="AG4" s="1122"/>
      <c r="AH4" s="1122"/>
      <c r="AI4" s="1122" t="s">
        <v>2155</v>
      </c>
      <c r="AJ4" s="1122"/>
      <c r="AK4" s="1122"/>
      <c r="AL4" s="1122"/>
      <c r="AM4" s="1122" t="s">
        <v>2153</v>
      </c>
      <c r="AN4" s="1122"/>
      <c r="AO4" s="1122"/>
      <c r="AP4" s="1122"/>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110" t="s">
        <v>2322</v>
      </c>
      <c r="C8" s="1111"/>
      <c r="D8" s="1111"/>
      <c r="E8" s="1111"/>
      <c r="F8" s="1111"/>
      <c r="G8" s="1111"/>
      <c r="H8" s="1111"/>
      <c r="I8" s="1111"/>
      <c r="J8" s="1111"/>
      <c r="K8" s="1111"/>
      <c r="L8" s="1111"/>
      <c r="M8" s="1111"/>
      <c r="N8" s="1111"/>
      <c r="O8" s="1111"/>
      <c r="P8" s="1111"/>
      <c r="Q8" s="1111"/>
      <c r="R8" s="1111"/>
      <c r="S8" s="1112"/>
      <c r="T8" s="1041" t="s">
        <v>12</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2195</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2372</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2282</v>
      </c>
      <c r="C13" s="1084"/>
      <c r="D13" s="1084"/>
      <c r="E13" s="1084"/>
      <c r="F13" s="1084"/>
      <c r="G13" s="1084"/>
      <c r="H13" s="1084"/>
      <c r="I13" s="1084"/>
      <c r="J13" s="1084"/>
      <c r="K13" s="1084"/>
      <c r="L13" s="1084"/>
      <c r="M13" s="1084"/>
      <c r="N13" s="1084"/>
      <c r="O13" s="1084"/>
      <c r="P13" s="1084"/>
      <c r="Q13" s="1084"/>
      <c r="R13" s="1084"/>
      <c r="S13" s="108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2276</v>
      </c>
      <c r="C15" s="1075"/>
      <c r="D15" s="147">
        <v>6</v>
      </c>
      <c r="E15" s="530" t="s">
        <v>2277</v>
      </c>
      <c r="F15" s="147">
        <v>4</v>
      </c>
      <c r="G15" s="530" t="s">
        <v>2278</v>
      </c>
      <c r="H15" s="1076" t="s">
        <v>2279</v>
      </c>
      <c r="I15" s="1076"/>
      <c r="J15" s="1089"/>
      <c r="K15" s="147">
        <v>7</v>
      </c>
      <c r="L15" s="530" t="s">
        <v>2277</v>
      </c>
      <c r="M15" s="147">
        <v>3</v>
      </c>
      <c r="N15" s="530" t="s">
        <v>2278</v>
      </c>
      <c r="O15" s="530" t="s">
        <v>2280</v>
      </c>
      <c r="P15" s="204">
        <f>(K15*12+M15)-(D15*12+F15)+1</f>
        <v>12</v>
      </c>
      <c r="Q15" s="1076" t="s">
        <v>2281</v>
      </c>
      <c r="R15" s="1076"/>
      <c r="S15" s="205" t="s">
        <v>70</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2206</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2289</v>
      </c>
      <c r="C21" s="1092"/>
      <c r="D21" s="1092"/>
      <c r="E21" s="1092"/>
      <c r="F21" s="1093"/>
      <c r="G21" s="1131" t="s">
        <v>240</v>
      </c>
      <c r="H21" s="1132"/>
      <c r="I21" s="1132"/>
      <c r="J21" s="1132"/>
      <c r="K21" s="1132"/>
      <c r="L21" s="1132"/>
      <c r="M21" s="1132"/>
      <c r="N21" s="1132"/>
      <c r="O21" s="1132"/>
      <c r="P21" s="1132"/>
      <c r="Q21" s="1132"/>
      <c r="R21" s="1132"/>
      <c r="S21" s="1132"/>
      <c r="T21" s="1133"/>
      <c r="U21" s="218"/>
      <c r="V21" s="526" t="str">
        <f>IFERROR(IF(L9="ベア加算","✓",""),"")</f>
        <v/>
      </c>
      <c r="W21" s="1007" t="s">
        <v>14</v>
      </c>
      <c r="X21" s="1007"/>
      <c r="Y21" s="1007"/>
      <c r="Z21" s="1007"/>
      <c r="AA21" s="1041" t="s">
        <v>12</v>
      </c>
      <c r="AB21" s="1042"/>
      <c r="AC21" s="220"/>
      <c r="AD21" s="1130" t="s">
        <v>14</v>
      </c>
      <c r="AE21" s="1130"/>
      <c r="AF21" s="1130"/>
      <c r="AG21" s="1130"/>
      <c r="AH21" s="1130"/>
      <c r="AI21" s="1041" t="s">
        <v>12</v>
      </c>
      <c r="AJ21" s="1042"/>
      <c r="AK21" s="221"/>
      <c r="AL21" s="1130" t="s">
        <v>14</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15</v>
      </c>
      <c r="X22" s="1007"/>
      <c r="Y22" s="1026"/>
      <c r="Z22" s="1027"/>
      <c r="AA22" s="1041"/>
      <c r="AB22" s="1042"/>
      <c r="AC22" s="220"/>
      <c r="AD22" s="1007" t="s">
        <v>15</v>
      </c>
      <c r="AE22" s="1007"/>
      <c r="AF22" s="1007"/>
      <c r="AG22" s="1007"/>
      <c r="AH22" s="1007"/>
      <c r="AI22" s="1041"/>
      <c r="AJ22" s="1042"/>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2214</v>
      </c>
      <c r="C24" s="1092"/>
      <c r="D24" s="1092"/>
      <c r="E24" s="1092"/>
      <c r="F24" s="1093"/>
      <c r="G24" s="1131" t="s">
        <v>241</v>
      </c>
      <c r="H24" s="1132"/>
      <c r="I24" s="1132"/>
      <c r="J24" s="1132"/>
      <c r="K24" s="1132"/>
      <c r="L24" s="1132"/>
      <c r="M24" s="1132"/>
      <c r="N24" s="1132"/>
      <c r="O24" s="1132"/>
      <c r="P24" s="1132"/>
      <c r="Q24" s="1132"/>
      <c r="R24" s="1132"/>
      <c r="S24" s="1132"/>
      <c r="T24" s="1133"/>
      <c r="U24" s="218"/>
      <c r="V24" s="526" t="str">
        <f>IFERROR(IF(OR(B9="処遇加算Ⅰ",B9="処遇加算Ⅱ"),"✓",""),"")</f>
        <v/>
      </c>
      <c r="W24" s="1064" t="s">
        <v>2249</v>
      </c>
      <c r="X24" s="1065"/>
      <c r="Y24" s="1065"/>
      <c r="Z24" s="1066"/>
      <c r="AA24" s="1041" t="s">
        <v>12</v>
      </c>
      <c r="AB24" s="1042"/>
      <c r="AC24" s="220"/>
      <c r="AD24" s="1090" t="s">
        <v>14</v>
      </c>
      <c r="AE24" s="1090"/>
      <c r="AF24" s="1090"/>
      <c r="AG24" s="1090"/>
      <c r="AH24" s="1090"/>
      <c r="AI24" s="1041" t="s">
        <v>12</v>
      </c>
      <c r="AJ24" s="1042"/>
      <c r="AK24" s="220"/>
      <c r="AL24" s="1090" t="s">
        <v>14</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19</v>
      </c>
      <c r="X25" s="1065"/>
      <c r="Y25" s="1065"/>
      <c r="Z25" s="1066"/>
      <c r="AA25" s="1041"/>
      <c r="AB25" s="1042"/>
      <c r="AC25" s="220"/>
      <c r="AD25" s="1008" t="s">
        <v>17</v>
      </c>
      <c r="AE25" s="1008"/>
      <c r="AF25" s="1008"/>
      <c r="AG25" s="1008"/>
      <c r="AH25" s="1008"/>
      <c r="AI25" s="1041"/>
      <c r="AJ25" s="1042"/>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2250</v>
      </c>
      <c r="X26" s="1065"/>
      <c r="Y26" s="1065"/>
      <c r="Z26" s="1066"/>
      <c r="AA26" s="1041"/>
      <c r="AB26" s="1042"/>
      <c r="AC26" s="220"/>
      <c r="AD26" s="1090" t="s">
        <v>15</v>
      </c>
      <c r="AE26" s="1090"/>
      <c r="AF26" s="1090"/>
      <c r="AG26" s="1090"/>
      <c r="AH26" s="1090"/>
      <c r="AI26" s="1041"/>
      <c r="AJ26" s="1042"/>
      <c r="AK26" s="221"/>
      <c r="AL26" s="1090" t="s">
        <v>15</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2215</v>
      </c>
      <c r="C28" s="1092"/>
      <c r="D28" s="1092"/>
      <c r="E28" s="1092"/>
      <c r="F28" s="1093"/>
      <c r="G28" s="1132" t="s">
        <v>2212</v>
      </c>
      <c r="H28" s="1132"/>
      <c r="I28" s="1132"/>
      <c r="J28" s="1132"/>
      <c r="K28" s="1132"/>
      <c r="L28" s="1132"/>
      <c r="M28" s="1132"/>
      <c r="N28" s="1132"/>
      <c r="O28" s="1132"/>
      <c r="P28" s="1132"/>
      <c r="Q28" s="1132"/>
      <c r="R28" s="1132"/>
      <c r="S28" s="1132"/>
      <c r="T28" s="1133"/>
      <c r="U28" s="218"/>
      <c r="V28" s="526" t="str">
        <f>IFERROR(IF(OR(B9="処遇加算Ⅰ",B9="処遇加算Ⅱ"),"✓",""),"")</f>
        <v/>
      </c>
      <c r="W28" s="1064" t="s">
        <v>2249</v>
      </c>
      <c r="X28" s="1065"/>
      <c r="Y28" s="1065"/>
      <c r="Z28" s="1066"/>
      <c r="AA28" s="1041" t="s">
        <v>12</v>
      </c>
      <c r="AB28" s="1042"/>
      <c r="AC28" s="220"/>
      <c r="AD28" s="1090" t="s">
        <v>14</v>
      </c>
      <c r="AE28" s="1090"/>
      <c r="AF28" s="1090"/>
      <c r="AG28" s="1090"/>
      <c r="AH28" s="1090"/>
      <c r="AI28" s="1041" t="s">
        <v>12</v>
      </c>
      <c r="AJ28" s="1042"/>
      <c r="AK28" s="220"/>
      <c r="AL28" s="1090" t="s">
        <v>14</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19</v>
      </c>
      <c r="X29" s="1065"/>
      <c r="Y29" s="1065"/>
      <c r="Z29" s="1066"/>
      <c r="AA29" s="1041"/>
      <c r="AB29" s="1042"/>
      <c r="AC29" s="220"/>
      <c r="AD29" s="1008" t="s">
        <v>17</v>
      </c>
      <c r="AE29" s="1008"/>
      <c r="AF29" s="1008"/>
      <c r="AG29" s="1008"/>
      <c r="AH29" s="1008"/>
      <c r="AI29" s="1041"/>
      <c r="AJ29" s="1042"/>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2250</v>
      </c>
      <c r="X30" s="1065"/>
      <c r="Y30" s="1065"/>
      <c r="Z30" s="1066"/>
      <c r="AA30" s="1041"/>
      <c r="AB30" s="1042"/>
      <c r="AC30" s="220"/>
      <c r="AD30" s="1090" t="s">
        <v>15</v>
      </c>
      <c r="AE30" s="1090"/>
      <c r="AF30" s="1090"/>
      <c r="AG30" s="1090"/>
      <c r="AH30" s="1090"/>
      <c r="AI30" s="1041"/>
      <c r="AJ30" s="1042"/>
      <c r="AK30" s="221"/>
      <c r="AL30" s="1090" t="s">
        <v>15</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2216</v>
      </c>
      <c r="C32" s="1018"/>
      <c r="D32" s="1018"/>
      <c r="E32" s="1018"/>
      <c r="F32" s="1018"/>
      <c r="G32" s="1017" t="s">
        <v>2213</v>
      </c>
      <c r="H32" s="1017"/>
      <c r="I32" s="1017"/>
      <c r="J32" s="1017"/>
      <c r="K32" s="1017"/>
      <c r="L32" s="1017"/>
      <c r="M32" s="1017"/>
      <c r="N32" s="1017"/>
      <c r="O32" s="1017"/>
      <c r="P32" s="1017"/>
      <c r="Q32" s="1017"/>
      <c r="R32" s="1017"/>
      <c r="S32" s="1017"/>
      <c r="T32" s="1017"/>
      <c r="U32" s="218"/>
      <c r="V32" s="526" t="str">
        <f>IFERROR(IF(B9="処遇加算Ⅰ","✓",""),"")</f>
        <v/>
      </c>
      <c r="W32" s="1025" t="s">
        <v>14</v>
      </c>
      <c r="X32" s="1026"/>
      <c r="Y32" s="1026"/>
      <c r="Z32" s="1027"/>
      <c r="AA32" s="1043" t="s">
        <v>12</v>
      </c>
      <c r="AB32" s="1042"/>
      <c r="AC32" s="220"/>
      <c r="AD32" s="1090" t="s">
        <v>14</v>
      </c>
      <c r="AE32" s="1090"/>
      <c r="AF32" s="1090"/>
      <c r="AG32" s="1090"/>
      <c r="AH32" s="1090"/>
      <c r="AI32" s="1043" t="s">
        <v>12</v>
      </c>
      <c r="AJ32" s="1042"/>
      <c r="AK32" s="220"/>
      <c r="AL32" s="1090" t="s">
        <v>14</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15</v>
      </c>
      <c r="X33" s="1026"/>
      <c r="Y33" s="1026"/>
      <c r="Z33" s="1027"/>
      <c r="AA33" s="1043"/>
      <c r="AB33" s="1042"/>
      <c r="AC33" s="220"/>
      <c r="AD33" s="1168" t="s">
        <v>17</v>
      </c>
      <c r="AE33" s="1168"/>
      <c r="AF33" s="1168"/>
      <c r="AG33" s="1168"/>
      <c r="AH33" s="1168"/>
      <c r="AI33" s="1043"/>
      <c r="AJ33" s="1042"/>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15</v>
      </c>
      <c r="AE34" s="1007"/>
      <c r="AF34" s="1007"/>
      <c r="AG34" s="1007"/>
      <c r="AH34" s="1007"/>
      <c r="AI34" s="1043"/>
      <c r="AJ34" s="1042"/>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2217</v>
      </c>
      <c r="C36" s="1018"/>
      <c r="D36" s="1018"/>
      <c r="E36" s="1018"/>
      <c r="F36" s="1018"/>
      <c r="G36" s="1167" t="s">
        <v>2258</v>
      </c>
      <c r="H36" s="1167"/>
      <c r="I36" s="1167"/>
      <c r="J36" s="1167"/>
      <c r="K36" s="1167"/>
      <c r="L36" s="1167"/>
      <c r="M36" s="1167"/>
      <c r="N36" s="1167"/>
      <c r="O36" s="1167"/>
      <c r="P36" s="1167"/>
      <c r="Q36" s="1167"/>
      <c r="R36" s="1167"/>
      <c r="S36" s="1167"/>
      <c r="T36" s="1167"/>
      <c r="U36" s="218"/>
      <c r="V36" s="526" t="str">
        <f>IFERROR(IF(OR(G9="特定加算Ⅰ",G9="特定加算Ⅱ"),"✓",""),"")</f>
        <v/>
      </c>
      <c r="W36" s="1025" t="s">
        <v>14</v>
      </c>
      <c r="X36" s="1026"/>
      <c r="Y36" s="1026"/>
      <c r="Z36" s="1027"/>
      <c r="AA36" s="1041" t="s">
        <v>12</v>
      </c>
      <c r="AB36" s="1042"/>
      <c r="AC36" s="220"/>
      <c r="AD36" s="1007" t="s">
        <v>14</v>
      </c>
      <c r="AE36" s="1007"/>
      <c r="AF36" s="1007"/>
      <c r="AG36" s="1007"/>
      <c r="AH36" s="1007"/>
      <c r="AI36" s="1041" t="s">
        <v>12</v>
      </c>
      <c r="AJ36" s="1042"/>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15</v>
      </c>
      <c r="X37" s="1026"/>
      <c r="Y37" s="1026"/>
      <c r="Z37" s="1027"/>
      <c r="AA37" s="1041"/>
      <c r="AB37" s="1042"/>
      <c r="AC37" s="1178" t="s">
        <v>2360</v>
      </c>
      <c r="AD37" s="1179"/>
      <c r="AE37" s="1179"/>
      <c r="AF37" s="1179"/>
      <c r="AG37" s="1180"/>
      <c r="AH37" s="1181"/>
      <c r="AI37" s="1041"/>
      <c r="AJ37" s="1042"/>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15</v>
      </c>
      <c r="AE38" s="1007"/>
      <c r="AF38" s="1007"/>
      <c r="AG38" s="1007"/>
      <c r="AH38" s="1007"/>
      <c r="AI38" s="1041"/>
      <c r="AJ38" s="1042"/>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2218</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14</v>
      </c>
      <c r="X40" s="1026"/>
      <c r="Y40" s="1026"/>
      <c r="Z40" s="1027"/>
      <c r="AA40" s="1041" t="s">
        <v>12</v>
      </c>
      <c r="AB40" s="1042"/>
      <c r="AC40" s="220"/>
      <c r="AD40" s="1007" t="s">
        <v>14</v>
      </c>
      <c r="AE40" s="1007"/>
      <c r="AF40" s="1007"/>
      <c r="AG40" s="1007"/>
      <c r="AH40" s="1007"/>
      <c r="AI40" s="1041" t="s">
        <v>12</v>
      </c>
      <c r="AJ40" s="1042"/>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15</v>
      </c>
      <c r="X41" s="1026"/>
      <c r="Y41" s="1026"/>
      <c r="Z41" s="1027"/>
      <c r="AA41" s="1041"/>
      <c r="AB41" s="1042"/>
      <c r="AC41" s="234" t="s">
        <v>85</v>
      </c>
      <c r="AD41" s="1055"/>
      <c r="AE41" s="1056"/>
      <c r="AF41" s="1056"/>
      <c r="AG41" s="1056"/>
      <c r="AH41" s="1057"/>
      <c r="AI41" s="1041"/>
      <c r="AJ41" s="1042"/>
      <c r="AK41" s="234" t="s">
        <v>85</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2219</v>
      </c>
      <c r="C44" s="1018"/>
      <c r="D44" s="1018"/>
      <c r="E44" s="1018"/>
      <c r="F44" s="1018"/>
      <c r="G44" s="1017" t="s">
        <v>2156</v>
      </c>
      <c r="H44" s="1017"/>
      <c r="I44" s="1017"/>
      <c r="J44" s="1017"/>
      <c r="K44" s="1017"/>
      <c r="L44" s="1017"/>
      <c r="M44" s="1017"/>
      <c r="N44" s="1017"/>
      <c r="O44" s="1017"/>
      <c r="P44" s="1017"/>
      <c r="Q44" s="1017"/>
      <c r="R44" s="1017"/>
      <c r="S44" s="1017"/>
      <c r="T44" s="1017"/>
      <c r="U44" s="218"/>
      <c r="V44" s="526" t="str">
        <f>IFERROR(IF(OR(G9="特定加算Ⅰ",G9="特定加算Ⅱ"),"✓",""),"")</f>
        <v/>
      </c>
      <c r="W44" s="1025" t="s">
        <v>14</v>
      </c>
      <c r="X44" s="1026"/>
      <c r="Y44" s="1026"/>
      <c r="Z44" s="1027"/>
      <c r="AA44" s="1041" t="s">
        <v>12</v>
      </c>
      <c r="AB44" s="1042"/>
      <c r="AC44" s="220"/>
      <c r="AD44" s="1007" t="s">
        <v>14</v>
      </c>
      <c r="AE44" s="1007"/>
      <c r="AF44" s="1007"/>
      <c r="AG44" s="1007"/>
      <c r="AH44" s="1007"/>
      <c r="AI44" s="1041" t="s">
        <v>12</v>
      </c>
      <c r="AJ44" s="1042"/>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15</v>
      </c>
      <c r="X45" s="1026"/>
      <c r="Y45" s="1026"/>
      <c r="Z45" s="1027"/>
      <c r="AA45" s="1041"/>
      <c r="AB45" s="1042"/>
      <c r="AC45" s="220"/>
      <c r="AD45" s="1007" t="s">
        <v>15</v>
      </c>
      <c r="AE45" s="1007"/>
      <c r="AF45" s="1007"/>
      <c r="AG45" s="1007"/>
      <c r="AH45" s="1007"/>
      <c r="AI45" s="1041"/>
      <c r="AJ45" s="1042"/>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2311</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12</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2158</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10</v>
      </c>
      <c r="W49" s="1063"/>
      <c r="X49" s="1063"/>
      <c r="Y49" s="1063"/>
      <c r="Z49" s="1063"/>
      <c r="AA49" s="1043"/>
      <c r="AB49" s="1043"/>
      <c r="AC49" s="1028" t="str">
        <f>IFERROR(VLOOKUP(BE48,【参考】数式用2!E6:F23,2,FALSE),"")</f>
        <v/>
      </c>
      <c r="AD49" s="1029"/>
      <c r="AE49" s="1029"/>
      <c r="AF49" s="1029"/>
      <c r="AG49" s="1029"/>
      <c r="AH49" s="1030"/>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19" t="s">
        <v>2159</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2190</v>
      </c>
      <c r="AT50" s="1012"/>
      <c r="AU50" s="1012"/>
      <c r="AV50" s="1012"/>
      <c r="AW50" s="1012" t="s">
        <v>2191</v>
      </c>
      <c r="AX50" s="1012"/>
      <c r="AY50" s="1012"/>
      <c r="AZ50" s="1012"/>
      <c r="BA50" s="1012" t="s">
        <v>13</v>
      </c>
      <c r="BB50" s="1012"/>
      <c r="BC50" s="1012"/>
      <c r="BD50" s="1012"/>
      <c r="BE50" s="1012" t="s">
        <v>2192</v>
      </c>
      <c r="BF50" s="1012"/>
      <c r="BG50" s="1012"/>
      <c r="BH50" s="1012"/>
      <c r="BI50" s="1012" t="s">
        <v>2195</v>
      </c>
      <c r="BJ50" s="1012"/>
      <c r="BK50" s="1012"/>
      <c r="BL50" s="1012"/>
      <c r="BM50" s="241"/>
      <c r="BN50" s="1012" t="s">
        <v>2194</v>
      </c>
      <c r="BO50" s="1012"/>
      <c r="BP50" s="1012"/>
      <c r="BQ50" s="1012"/>
      <c r="BR50" s="1012"/>
      <c r="BS50" s="1012"/>
      <c r="BT50" s="241"/>
      <c r="BV50" s="979" t="s">
        <v>2197</v>
      </c>
      <c r="BW50" s="980"/>
      <c r="BX50" s="980"/>
      <c r="BY50" s="980"/>
      <c r="BZ50" s="980"/>
      <c r="CA50" s="981"/>
      <c r="CD50" s="242"/>
    </row>
    <row r="51" spans="2:82" ht="17.25" customHeight="1">
      <c r="B51" s="1022" t="s">
        <v>2288</v>
      </c>
      <c r="C51" s="1023"/>
      <c r="D51" s="1023"/>
      <c r="E51" s="1023"/>
      <c r="F51" s="1024"/>
      <c r="G51" s="1048" t="str">
        <f>IFERROR(ROUNDDOWN(ROUND(AM5*G50,0)*P5,0)*H53,"")</f>
        <v/>
      </c>
      <c r="H51" s="1048"/>
      <c r="I51" s="1048"/>
      <c r="J51" s="1048"/>
      <c r="K51" s="148" t="s">
        <v>2283</v>
      </c>
      <c r="L51" s="1051" t="str">
        <f>IFERROR(ROUNDDOWN(ROUND(AM5*L50,0)*P5,0)*H53,"")</f>
        <v/>
      </c>
      <c r="M51" s="1048"/>
      <c r="N51" s="1048"/>
      <c r="O51" s="1048"/>
      <c r="P51" s="148" t="s">
        <v>2283</v>
      </c>
      <c r="Q51" s="1051" t="str">
        <f>IFERROR(ROUNDDOWN(ROUND(AM5*Q50,0)*P5,0)*H53,"")</f>
        <v/>
      </c>
      <c r="R51" s="1048"/>
      <c r="S51" s="1048"/>
      <c r="T51" s="1048"/>
      <c r="U51" s="149" t="s">
        <v>2283</v>
      </c>
      <c r="V51" s="1058">
        <f>IFERROR(SUM(G51,L51,Q51),"")</f>
        <v>0</v>
      </c>
      <c r="W51" s="1059"/>
      <c r="X51" s="1059"/>
      <c r="Y51" s="1059"/>
      <c r="Z51" s="150" t="s">
        <v>2283</v>
      </c>
      <c r="AB51" s="151"/>
      <c r="AC51" s="1051" t="str">
        <f>IFERROR(ROUNDDOWN(ROUND(AM5*AC50,0)*P5,0)*AD53,"")</f>
        <v/>
      </c>
      <c r="AD51" s="1048"/>
      <c r="AE51" s="1048"/>
      <c r="AF51" s="1048"/>
      <c r="AG51" s="1048"/>
      <c r="AH51" s="149" t="s">
        <v>2283</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2404</v>
      </c>
      <c r="AT56" s="1169"/>
      <c r="AU56" s="1169"/>
      <c r="AV56" s="1169"/>
      <c r="AW56" s="1169" t="s">
        <v>2403</v>
      </c>
      <c r="AX56" s="1169"/>
      <c r="AY56" s="1169"/>
      <c r="AZ56" s="1169"/>
    </row>
    <row r="57" spans="2:82" ht="15.95" customHeight="1">
      <c r="U57" s="1012" t="s">
        <v>2198</v>
      </c>
      <c r="V57" s="1012"/>
      <c r="W57" s="1012"/>
      <c r="X57" s="1012"/>
      <c r="Y57" s="1012"/>
      <c r="Z57" s="527" t="str">
        <f>IF(AND(B9&lt;&gt;"処遇加算なし",F15=4),IF(V21="✓",1,IF(V22="✓",2,"")),"")</f>
        <v/>
      </c>
      <c r="AA57" s="245"/>
      <c r="AB57" s="249"/>
      <c r="AC57" s="1012" t="s">
        <v>2198</v>
      </c>
      <c r="AD57" s="1012"/>
      <c r="AE57" s="1012"/>
      <c r="AF57" s="1012"/>
      <c r="AG57" s="1012"/>
      <c r="AH57" s="170">
        <f>IF(AND(F15&lt;&gt;4,F15&lt;&gt;5),0,IF(AT8="○",1,0))</f>
        <v>0</v>
      </c>
      <c r="AI57" s="253"/>
      <c r="AJ57" s="249"/>
      <c r="AK57" s="1012" t="s">
        <v>2198</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2199</v>
      </c>
      <c r="V58" s="1124"/>
      <c r="W58" s="1124"/>
      <c r="X58" s="1124"/>
      <c r="Y58" s="1124"/>
      <c r="Z58" s="527" t="str">
        <f>IF(AND(B9&lt;&gt;"処遇加算なし",F15=4),IF(V24="✓",1,IF(V25="✓",2,IF(V26="✓",3,""))),"")</f>
        <v/>
      </c>
      <c r="AA58" s="245"/>
      <c r="AB58" s="249"/>
      <c r="AC58" s="1124" t="s">
        <v>2199</v>
      </c>
      <c r="AD58" s="1124"/>
      <c r="AE58" s="1124"/>
      <c r="AF58" s="1124"/>
      <c r="AG58" s="1124"/>
      <c r="AH58" s="170">
        <f>IF(AND(F15&lt;&gt;4,F15&lt;&gt;5),0,IF(AU8="○",1,3))</f>
        <v>3</v>
      </c>
      <c r="AI58" s="253"/>
      <c r="AJ58" s="249"/>
      <c r="AK58" s="1124" t="s">
        <v>2199</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2200</v>
      </c>
      <c r="V59" s="1124"/>
      <c r="W59" s="1124"/>
      <c r="X59" s="1124"/>
      <c r="Y59" s="1124"/>
      <c r="Z59" s="527" t="str">
        <f>IF(AND(B9&lt;&gt;"処遇加算なし",F15=4),IF(V28="✓",1,IF(V29="✓",2,IF(V30="✓",3,""))),"")</f>
        <v/>
      </c>
      <c r="AA59" s="245"/>
      <c r="AB59" s="249"/>
      <c r="AC59" s="1124" t="s">
        <v>2200</v>
      </c>
      <c r="AD59" s="1124"/>
      <c r="AE59" s="1124"/>
      <c r="AF59" s="1124"/>
      <c r="AG59" s="1124"/>
      <c r="AH59" s="170">
        <f>IF(AND(F15&lt;&gt;4,F15&lt;&gt;5),0,IF(AV8="○",1,3))</f>
        <v>3</v>
      </c>
      <c r="AI59" s="253"/>
      <c r="AJ59" s="249"/>
      <c r="AK59" s="1124" t="s">
        <v>2200</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2201</v>
      </c>
      <c r="V60" s="1124"/>
      <c r="W60" s="1124"/>
      <c r="X60" s="1124"/>
      <c r="Y60" s="1124"/>
      <c r="Z60" s="527" t="str">
        <f>IF(AND(B9&lt;&gt;"処遇加算なし",F15=4),IF(V32="✓",1,IF(V33="✓",2,"")),"")</f>
        <v/>
      </c>
      <c r="AA60" s="245"/>
      <c r="AB60" s="249"/>
      <c r="AC60" s="1124" t="s">
        <v>2201</v>
      </c>
      <c r="AD60" s="1124"/>
      <c r="AE60" s="1124"/>
      <c r="AF60" s="1124"/>
      <c r="AG60" s="1124"/>
      <c r="AH60" s="170">
        <f>IF(AND(F15&lt;&gt;4,F15&lt;&gt;5),0,IF(AW8="○",1,3))</f>
        <v>3</v>
      </c>
      <c r="AI60" s="253"/>
      <c r="AJ60" s="249"/>
      <c r="AK60" s="1124" t="s">
        <v>2201</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2202</v>
      </c>
      <c r="V61" s="1124"/>
      <c r="W61" s="1124"/>
      <c r="X61" s="1124"/>
      <c r="Y61" s="1124"/>
      <c r="Z61" s="527" t="str">
        <f>IF(AND(B9&lt;&gt;"処遇加算なし",F15=4),IF(V36="✓",1,IF(V37="✓",2,"")),"")</f>
        <v/>
      </c>
      <c r="AA61" s="245"/>
      <c r="AB61" s="249"/>
      <c r="AC61" s="1124" t="s">
        <v>2202</v>
      </c>
      <c r="AD61" s="1124"/>
      <c r="AE61" s="1124"/>
      <c r="AF61" s="1124"/>
      <c r="AG61" s="1124"/>
      <c r="AH61" s="170">
        <f>IF(AND(F15&lt;&gt;4,F15&lt;&gt;5),0,IF(AX8="○",1,2))</f>
        <v>2</v>
      </c>
      <c r="AI61" s="253"/>
      <c r="AJ61" s="249"/>
      <c r="AK61" s="1124" t="s">
        <v>2202</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2203</v>
      </c>
      <c r="V62" s="1124"/>
      <c r="W62" s="1124"/>
      <c r="X62" s="1124"/>
      <c r="Y62" s="1124"/>
      <c r="Z62" s="527" t="str">
        <f>IF(AND(B9&lt;&gt;"処遇加算なし",F15=4),IF(V40="✓",1,IF(V41="✓",2,"")),"")</f>
        <v/>
      </c>
      <c r="AA62" s="245"/>
      <c r="AB62" s="249"/>
      <c r="AC62" s="1124" t="s">
        <v>2203</v>
      </c>
      <c r="AD62" s="1124"/>
      <c r="AE62" s="1124"/>
      <c r="AF62" s="1124"/>
      <c r="AG62" s="1124"/>
      <c r="AH62" s="170">
        <f>IF(AND(F15&lt;&gt;4,F15&lt;&gt;5),0,IF(AY8="○",1,2))</f>
        <v>2</v>
      </c>
      <c r="AI62" s="253"/>
      <c r="AJ62" s="249"/>
      <c r="AK62" s="1124" t="s">
        <v>2203</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2204</v>
      </c>
      <c r="V63" s="1012"/>
      <c r="W63" s="1012"/>
      <c r="X63" s="1012"/>
      <c r="Y63" s="1012"/>
      <c r="Z63" s="527" t="str">
        <f>IF(AND(B9&lt;&gt;"処遇加算なし",F15=4),IF(V44="✓",1,IF(V45="✓",2,"")),"")</f>
        <v/>
      </c>
      <c r="AA63" s="245"/>
      <c r="AB63" s="249"/>
      <c r="AC63" s="1012" t="s">
        <v>2204</v>
      </c>
      <c r="AD63" s="1012"/>
      <c r="AE63" s="1012"/>
      <c r="AF63" s="1012"/>
      <c r="AG63" s="1012"/>
      <c r="AH63" s="170">
        <f>IF(AND(F15&lt;&gt;4,F15&lt;&gt;5),0,IF(AZ8="○",1,2))</f>
        <v>2</v>
      </c>
      <c r="AI63" s="253"/>
      <c r="AJ63" s="249"/>
      <c r="AK63" s="1012" t="s">
        <v>2204</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2024-03-18T10:21:01Z</cp:lastPrinted>
  <dcterms:modified xsi:type="dcterms:W3CDTF">2024-03-18T10:21:11Z</dcterms:modified>
</cp:coreProperties>
</file>