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C:\Users\015169\Desktop\様式\標準様式\up用\"/>
    </mc:Choice>
  </mc:AlternateContent>
  <xr:revisionPtr revIDLastSave="0" documentId="13_ncr:1_{E897A82E-D80A-46FD-BB79-2C8F02770066}" xr6:coauthVersionLast="36" xr6:coauthVersionMax="47" xr10:uidLastSave="{00000000-0000-0000-0000-000000000000}"/>
  <bookViews>
    <workbookView xWindow="-110" yWindow="-110" windowWidth="23260" windowHeight="12580" tabRatio="665" activeTab="1"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state="hidden"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<sst xmlns="http://schemas.openxmlformats.org/spreadsheetml/2006/main" count="417" uniqueCount="151">
  <si>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</si>
  <si>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</si>
  <si>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</si>
  <si>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</si>
  <si>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</si>
  <si>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</si>
  <si>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</si>
  <si>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</si>
  <si>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</si>
  <si>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</si>
  <si>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</si>
  <si>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</si>
  <si>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</si>
  <si>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</si>
  <si>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</si>
  <si>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</si>
  <si>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</si>
  <si>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</si>
  <si>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</si>
  <si>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</si>
  <si>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</si>
  <si>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</si>
  <si>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</si>
  <si>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</si>
  <si>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</si>
  <si>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</si>
  <si>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</si>
  <si>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</si>
  <si>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</si>
  <si>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</si>
  <si>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</si>
  <si>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</si>
  <si>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</si>
  <si>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</si>
  <si>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</si>
  <si>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</si>
  <si>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</si>
  <si>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</si>
  <si>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</si>
  <si>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</si>
  <si>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</si>
  <si>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</si>
  <si>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</si>
  <si>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</si>
  <si>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</si>
  <si>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</si>
  <si>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</si>
  <si>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</si>
  <si>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</si>
  <si>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</si>
  <si>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</si>
  <si>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</si>
  <si>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</si>
  <si>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</si>
  <si>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</si>
  <si>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</si>
  <si>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</si>
  <si>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</si>
  <si>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</si>
  <si>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</si>
  <si>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</si>
  <si>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</si>
  <si>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</si>
  <si>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</si>
  <si>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</si>
  <si>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</si>
  <si>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</si>
  <si>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</si>
  <si>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</si>
  <si>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</si>
  <si>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</si>
  <si>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</si>
  <si>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</si>
  <si>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</si>
  <si>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</si>
  <si>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</si>
  <si>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</si>
  <si>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</si>
  <si>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</si>
  <si>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</si>
  <si>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</si>
  <si>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</si>
  <si>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</si>
  <si>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</si>
  <si>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</si>
  <si>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</si>
  <si>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</si>
  <si>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</si>
  <si>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</si>
  <si>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</si>
  <si>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</si>
  <si>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</si>
  <si>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</si>
  <si>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</si>
  <si>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</si>
  <si>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</si>
  <si>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</si>
  <si>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</si>
  <si>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</si>
  <si>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</si>
  <si>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</si>
  <si>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</si>
  <si>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</si>
  <si>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</si>
  <si>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</si>
  <si>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</si>
  <si>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</si>
  <si>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</si>
  <si>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</si>
  <si>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</si>
  <si>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</si>
  <si>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</si>
  <si>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</si>
  <si>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</si>
  <si>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</si>
  <si>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</si>
  <si>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</si>
  <si>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</si>
  <si>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</si>
  <si>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</si>
  <si>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</si>
  <si>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</si>
  <si>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</si>
  <si>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</si>
  <si>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</si>
  <si>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</si>
  <si>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</si>
  <si>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</si>
  <si>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</si>
  <si>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</si>
  <si>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</si>
  <si>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</si>
  <si>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</si>
  <si>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</si>
  <si>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</si>
  <si>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</si>
  <si>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</si>
  <si>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</si>
  <si>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</si>
  <si>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</si>
  <si>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</si>
  <si>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</si>
  <si>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</si>
  <si>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</si>
  <si>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</si>
  <si>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</si>
  <si>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</si>
  <si>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</si>
  <si>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</si>
  <si>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 xml:space="preserve">       ※選択した資格及び研修に関して、前回提出した勤務表から変更があった場合は、資格証又は研修修了証等の写しを添付資料として提出してください。</t>
    <rPh sb="8" eb="10">
      <t>センタク</t>
    </rPh>
    <rPh sb="12" eb="14">
      <t>シカク</t>
    </rPh>
    <rPh sb="14" eb="15">
      <t>オヨ</t>
    </rPh>
    <rPh sb="16" eb="18">
      <t>ケンシュウ</t>
    </rPh>
    <rPh sb="19" eb="20">
      <t>カン</t>
    </rPh>
    <rPh sb="44" eb="47">
      <t>シカクショウ</t>
    </rPh>
    <rPh sb="47" eb="48">
      <t>マタ</t>
    </rPh>
    <rPh sb="49" eb="51">
      <t>ケンシュウ</t>
    </rPh>
    <rPh sb="51" eb="53">
      <t>シュウリョウ</t>
    </rPh>
    <rPh sb="53" eb="55">
      <t>ショウトウ</t>
    </rPh>
    <rPh sb="56" eb="57">
      <t>ウツ</t>
    </rPh>
    <rPh sb="59" eb="61">
      <t>テンプ</t>
    </rPh>
    <rPh sb="61" eb="63">
      <t>シリョウ</t>
    </rPh>
    <rPh sb="66" eb="68">
      <t>テイシュツ</t>
    </rPh>
    <phoneticPr fontId="1"/>
  </si>
  <si>
    <t>（別紙４－１０）</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</si>
</sst>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4" fillId="0" borderId="29"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80" zoomScaleNormal="55" zoomScaleSheetLayoutView="80" workbookViewId="0">
      <selection activeCell="C1" sqref="C1"/>
    </sheetView>
  </sheetViews>
  <sheetFormatPr defaultColWidth="4.5" defaultRowHeight="20.25" customHeight="1" x14ac:dyDescent="0.55000000000000004"/>
  <cols>
    <col min="1" max="1" width="1.4140625" style="34" customWidth="1"/>
    <col min="2" max="56" width="5.58203125" style="34" customWidth="1"/>
    <col min="57" max="16384" width="4.5" style="34"/>
  </cols>
  <sheetData>
    <row r="1" spans="1:57" s="33" customFormat="1" ht="20.25" customHeight="1" x14ac:dyDescent="0.550000000000000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135</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110</v>
      </c>
      <c r="BA3" s="272"/>
      <c r="BB3" s="272"/>
      <c r="BC3" s="272"/>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6">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117</v>
      </c>
      <c r="AZ8" s="241"/>
      <c r="BA8" s="241"/>
      <c r="BB8" s="241"/>
      <c r="BC8" s="241"/>
      <c r="BD8" s="241"/>
    </row>
    <row r="9" spans="1:57" ht="20.25" customHeight="1" thickBot="1" x14ac:dyDescent="0.6">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6">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6">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6">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55000000000000004">
      <c r="A13" s="71"/>
      <c r="B13" s="85">
        <v>1</v>
      </c>
      <c r="C13" s="219" t="s">
        <v>2</v>
      </c>
      <c r="D13" s="220"/>
      <c r="E13" s="221" t="s">
        <v>77</v>
      </c>
      <c r="F13" s="222"/>
      <c r="G13" s="223" t="s">
        <v>128</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55000000000000004">
      <c r="A14" s="71"/>
      <c r="B14" s="86">
        <f t="shared" ref="B14:B30" si="2">B13+1</f>
        <v>2</v>
      </c>
      <c r="C14" s="202" t="s">
        <v>124</v>
      </c>
      <c r="D14" s="203"/>
      <c r="E14" s="204" t="s">
        <v>77</v>
      </c>
      <c r="F14" s="205"/>
      <c r="G14" s="206" t="s">
        <v>31</v>
      </c>
      <c r="H14" s="207"/>
      <c r="I14" s="207"/>
      <c r="J14" s="207"/>
      <c r="K14" s="208"/>
      <c r="L14" s="209" t="s">
        <v>111</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55000000000000004">
      <c r="A15" s="71"/>
      <c r="B15" s="86">
        <f t="shared" si="2"/>
        <v>3</v>
      </c>
      <c r="C15" s="202" t="s">
        <v>124</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55000000000000004">
      <c r="A16" s="71"/>
      <c r="B16" s="86">
        <f t="shared" si="2"/>
        <v>4</v>
      </c>
      <c r="C16" s="202" t="s">
        <v>124</v>
      </c>
      <c r="D16" s="203"/>
      <c r="E16" s="204" t="s">
        <v>136</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55000000000000004">
      <c r="A17" s="71"/>
      <c r="B17" s="86">
        <f t="shared" si="2"/>
        <v>5</v>
      </c>
      <c r="C17" s="202" t="s">
        <v>125</v>
      </c>
      <c r="D17" s="203"/>
      <c r="E17" s="204" t="s">
        <v>77</v>
      </c>
      <c r="F17" s="205"/>
      <c r="G17" s="206" t="s">
        <v>125</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550000000000000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550000000000000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550000000000000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550000000000000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550000000000000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550000000000000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550000000000000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550000000000000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550000000000000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550000000000000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550000000000000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550000000000000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6">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550000000000000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550000000000000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50000000000000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33" orientation="landscape" verticalDpi="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tabSelected="1" view="pageBreakPreview" zoomScale="80" zoomScaleNormal="55" zoomScaleSheetLayoutView="80" workbookViewId="0">
      <selection activeCell="AB2" sqref="AB2:AC2"/>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110</v>
      </c>
      <c r="BA3" s="272"/>
      <c r="BB3" s="272"/>
      <c r="BC3" s="272"/>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31</v>
      </c>
      <c r="BA6" s="268"/>
      <c r="BB6" s="61" t="s">
        <v>25</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117</v>
      </c>
      <c r="AZ8" s="241"/>
      <c r="BA8" s="241"/>
      <c r="BB8" s="241"/>
      <c r="BC8" s="241"/>
      <c r="BD8" s="241"/>
    </row>
    <row r="9" spans="1:57" ht="20.25" customHeight="1" thickBot="1" x14ac:dyDescent="0.6">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6">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6">
      <c r="A11" s="71"/>
      <c r="B11" s="247"/>
      <c r="C11" s="251"/>
      <c r="D11" s="252"/>
      <c r="E11" s="256"/>
      <c r="F11" s="252"/>
      <c r="G11" s="256"/>
      <c r="H11" s="251"/>
      <c r="I11" s="251"/>
      <c r="J11" s="251"/>
      <c r="K11" s="252"/>
      <c r="L11" s="256"/>
      <c r="M11" s="251"/>
      <c r="N11" s="251"/>
      <c r="O11" s="259"/>
      <c r="P11" s="88">
        <f>WEEKDAY(DATE($X$2,$AB$2,1))</f>
        <v>6</v>
      </c>
      <c r="Q11" s="89">
        <f>WEEKDAY(DATE($X$2,$AB$2,2))</f>
        <v>7</v>
      </c>
      <c r="R11" s="89">
        <f>WEEKDAY(DATE($X$2,$AB$2,3))</f>
        <v>1</v>
      </c>
      <c r="S11" s="89">
        <f>WEEKDAY(DATE($X$2,$AB$2,4))</f>
        <v>2</v>
      </c>
      <c r="T11" s="89">
        <f>WEEKDAY(DATE($X$2,$AB$2,5))</f>
        <v>3</v>
      </c>
      <c r="U11" s="89">
        <f>WEEKDAY(DATE($X$2,$AB$2,6))</f>
        <v>4</v>
      </c>
      <c r="V11" s="90">
        <f>WEEKDAY(DATE($X$2,$AB$2,7))</f>
        <v>5</v>
      </c>
      <c r="W11" s="88">
        <f>WEEKDAY(DATE($X$2,$AB$2,8))</f>
        <v>6</v>
      </c>
      <c r="X11" s="89">
        <f>WEEKDAY(DATE($X$2,$AB$2,9))</f>
        <v>7</v>
      </c>
      <c r="Y11" s="89">
        <f>WEEKDAY(DATE($X$2,$AB$2,10))</f>
        <v>1</v>
      </c>
      <c r="Z11" s="89">
        <f>WEEKDAY(DATE($X$2,$AB$2,11))</f>
        <v>2</v>
      </c>
      <c r="AA11" s="89">
        <f>WEEKDAY(DATE($X$2,$AB$2,12))</f>
        <v>3</v>
      </c>
      <c r="AB11" s="89">
        <f>WEEKDAY(DATE($X$2,$AB$2,13))</f>
        <v>4</v>
      </c>
      <c r="AC11" s="90">
        <f>WEEKDAY(DATE($X$2,$AB$2,14))</f>
        <v>5</v>
      </c>
      <c r="AD11" s="88">
        <f>WEEKDAY(DATE($X$2,$AB$2,15))</f>
        <v>6</v>
      </c>
      <c r="AE11" s="89">
        <f>WEEKDAY(DATE($X$2,$AB$2,16))</f>
        <v>7</v>
      </c>
      <c r="AF11" s="89">
        <f>WEEKDAY(DATE($X$2,$AB$2,17))</f>
        <v>1</v>
      </c>
      <c r="AG11" s="89">
        <f>WEEKDAY(DATE($X$2,$AB$2,18))</f>
        <v>2</v>
      </c>
      <c r="AH11" s="89">
        <f>WEEKDAY(DATE($X$2,$AB$2,19))</f>
        <v>3</v>
      </c>
      <c r="AI11" s="89">
        <f>WEEKDAY(DATE($X$2,$AB$2,20))</f>
        <v>4</v>
      </c>
      <c r="AJ11" s="90">
        <f>WEEKDAY(DATE($X$2,$AB$2,21))</f>
        <v>5</v>
      </c>
      <c r="AK11" s="88">
        <f>WEEKDAY(DATE($X$2,$AB$2,22))</f>
        <v>6</v>
      </c>
      <c r="AL11" s="89">
        <f>WEEKDAY(DATE($X$2,$AB$2,23))</f>
        <v>7</v>
      </c>
      <c r="AM11" s="89">
        <f>WEEKDAY(DATE($X$2,$AB$2,24))</f>
        <v>1</v>
      </c>
      <c r="AN11" s="89">
        <f>WEEKDAY(DATE($X$2,$AB$2,25))</f>
        <v>2</v>
      </c>
      <c r="AO11" s="89">
        <f>WEEKDAY(DATE($X$2,$AB$2,26))</f>
        <v>3</v>
      </c>
      <c r="AP11" s="89">
        <f>WEEKDAY(DATE($X$2,$AB$2,27))</f>
        <v>4</v>
      </c>
      <c r="AQ11" s="90">
        <f>WEEKDAY(DATE($X$2,$AB$2,28))</f>
        <v>5</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6">
      <c r="A12" s="71"/>
      <c r="B12" s="248"/>
      <c r="C12" s="253"/>
      <c r="D12" s="254"/>
      <c r="E12" s="257"/>
      <c r="F12" s="254"/>
      <c r="G12" s="257"/>
      <c r="H12" s="253"/>
      <c r="I12" s="253"/>
      <c r="J12" s="253"/>
      <c r="K12" s="254"/>
      <c r="L12" s="257"/>
      <c r="M12" s="253"/>
      <c r="N12" s="253"/>
      <c r="O12" s="260"/>
      <c r="P12" s="91" t="str">
        <f>IF(P11=1,"日",IF(P11=2,"月",IF(P11=3,"火",IF(P11=4,"水",IF(P11=5,"木",IF(P11=6,"金","土"))))))</f>
        <v>金</v>
      </c>
      <c r="Q12" s="92" t="str">
        <f t="shared" ref="Q12:V12" si="0">IF(Q11=1,"日",IF(Q11=2,"月",IF(Q11=3,"火",IF(Q11=4,"水",IF(Q11=5,"木",IF(Q11=6,"金","土"))))))</f>
        <v>土</v>
      </c>
      <c r="R12" s="92" t="str">
        <f t="shared" si="0"/>
        <v>日</v>
      </c>
      <c r="S12" s="92" t="str">
        <f t="shared" si="0"/>
        <v>月</v>
      </c>
      <c r="T12" s="92" t="str">
        <f t="shared" si="0"/>
        <v>火</v>
      </c>
      <c r="U12" s="92" t="str">
        <f t="shared" si="0"/>
        <v>水</v>
      </c>
      <c r="V12" s="93" t="str">
        <f t="shared" si="0"/>
        <v>木</v>
      </c>
      <c r="W12" s="91" t="str">
        <f t="shared" ref="W12" si="1">IF(W11=1,"日",IF(W11=2,"月",IF(W11=3,"火",IF(W11=4,"水",IF(W11=5,"木",IF(W11=6,"金","土"))))))</f>
        <v>金</v>
      </c>
      <c r="X12" s="92" t="str">
        <f t="shared" ref="X12" si="2">IF(X11=1,"日",IF(X11=2,"月",IF(X11=3,"火",IF(X11=4,"水",IF(X11=5,"木",IF(X11=6,"金","土"))))))</f>
        <v>土</v>
      </c>
      <c r="Y12" s="92" t="str">
        <f t="shared" ref="Y12" si="3">IF(Y11=1,"日",IF(Y11=2,"月",IF(Y11=3,"火",IF(Y11=4,"水",IF(Y11=5,"木",IF(Y11=6,"金","土"))))))</f>
        <v>日</v>
      </c>
      <c r="Z12" s="92" t="str">
        <f t="shared" ref="Z12" si="4">IF(Z11=1,"日",IF(Z11=2,"月",IF(Z11=3,"火",IF(Z11=4,"水",IF(Z11=5,"木",IF(Z11=6,"金","土"))))))</f>
        <v>月</v>
      </c>
      <c r="AA12" s="92" t="str">
        <f t="shared" ref="AA12" si="5">IF(AA11=1,"日",IF(AA11=2,"月",IF(AA11=3,"火",IF(AA11=4,"水",IF(AA11=5,"木",IF(AA11=6,"金","土"))))))</f>
        <v>火</v>
      </c>
      <c r="AB12" s="92" t="str">
        <f t="shared" ref="AB12" si="6">IF(AB11=1,"日",IF(AB11=2,"月",IF(AB11=3,"火",IF(AB11=4,"水",IF(AB11=5,"木",IF(AB11=6,"金","土"))))))</f>
        <v>水</v>
      </c>
      <c r="AC12" s="93" t="str">
        <f t="shared" ref="AC12" si="7">IF(AC11=1,"日",IF(AC11=2,"月",IF(AC11=3,"火",IF(AC11=4,"水",IF(AC11=5,"木",IF(AC11=6,"金","土"))))))</f>
        <v>木</v>
      </c>
      <c r="AD12" s="91" t="str">
        <f t="shared" ref="AD12" si="8">IF(AD11=1,"日",IF(AD11=2,"月",IF(AD11=3,"火",IF(AD11=4,"水",IF(AD11=5,"木",IF(AD11=6,"金","土"))))))</f>
        <v>金</v>
      </c>
      <c r="AE12" s="92" t="str">
        <f t="shared" ref="AE12" si="9">IF(AE11=1,"日",IF(AE11=2,"月",IF(AE11=3,"火",IF(AE11=4,"水",IF(AE11=5,"木",IF(AE11=6,"金","土"))))))</f>
        <v>土</v>
      </c>
      <c r="AF12" s="92" t="str">
        <f t="shared" ref="AF12" si="10">IF(AF11=1,"日",IF(AF11=2,"月",IF(AF11=3,"火",IF(AF11=4,"水",IF(AF11=5,"木",IF(AF11=6,"金","土"))))))</f>
        <v>日</v>
      </c>
      <c r="AG12" s="92" t="str">
        <f t="shared" ref="AG12" si="11">IF(AG11=1,"日",IF(AG11=2,"月",IF(AG11=3,"火",IF(AG11=4,"水",IF(AG11=5,"木",IF(AG11=6,"金","土"))))))</f>
        <v>月</v>
      </c>
      <c r="AH12" s="92" t="str">
        <f t="shared" ref="AH12" si="12">IF(AH11=1,"日",IF(AH11=2,"月",IF(AH11=3,"火",IF(AH11=4,"水",IF(AH11=5,"木",IF(AH11=6,"金","土"))))))</f>
        <v>火</v>
      </c>
      <c r="AI12" s="92" t="str">
        <f t="shared" ref="AI12" si="13">IF(AI11=1,"日",IF(AI11=2,"月",IF(AI11=3,"火",IF(AI11=4,"水",IF(AI11=5,"木",IF(AI11=6,"金","土"))))))</f>
        <v>水</v>
      </c>
      <c r="AJ12" s="93" t="str">
        <f t="shared" ref="AJ12" si="14">IF(AJ11=1,"日",IF(AJ11=2,"月",IF(AJ11=3,"火",IF(AJ11=4,"水",IF(AJ11=5,"木",IF(AJ11=6,"金","土"))))))</f>
        <v>木</v>
      </c>
      <c r="AK12" s="91" t="str">
        <f t="shared" ref="AK12" si="15">IF(AK11=1,"日",IF(AK11=2,"月",IF(AK11=3,"火",IF(AK11=4,"水",IF(AK11=5,"木",IF(AK11=6,"金","土"))))))</f>
        <v>金</v>
      </c>
      <c r="AL12" s="92" t="str">
        <f t="shared" ref="AL12" si="16">IF(AL11=1,"日",IF(AL11=2,"月",IF(AL11=3,"火",IF(AL11=4,"水",IF(AL11=5,"木",IF(AL11=6,"金","土"))))))</f>
        <v>土</v>
      </c>
      <c r="AM12" s="92" t="str">
        <f t="shared" ref="AM12" si="17">IF(AM11=1,"日",IF(AM11=2,"月",IF(AM11=3,"火",IF(AM11=4,"水",IF(AM11=5,"木",IF(AM11=6,"金","土"))))))</f>
        <v>日</v>
      </c>
      <c r="AN12" s="92" t="str">
        <f t="shared" ref="AN12" si="18">IF(AN11=1,"日",IF(AN11=2,"月",IF(AN11=3,"火",IF(AN11=4,"水",IF(AN11=5,"木",IF(AN11=6,"金","土"))))))</f>
        <v>月</v>
      </c>
      <c r="AO12" s="92" t="str">
        <f t="shared" ref="AO12" si="19">IF(AO11=1,"日",IF(AO11=2,"月",IF(AO11=3,"火",IF(AO11=4,"水",IF(AO11=5,"木",IF(AO11=6,"金","土"))))))</f>
        <v>火</v>
      </c>
      <c r="AP12" s="92" t="str">
        <f t="shared" ref="AP12" si="20">IF(AP11=1,"日",IF(AP11=2,"月",IF(AP11=3,"火",IF(AP11=4,"水",IF(AP11=5,"木",IF(AP11=6,"金","土"))))))</f>
        <v>水</v>
      </c>
      <c r="AQ12" s="93" t="str">
        <f t="shared" ref="AQ12" si="21">IF(AQ11=1,"日",IF(AQ11=2,"月",IF(AQ11=3,"火",IF(AQ11=4,"水",IF(AQ11=5,"木",IF(AQ11=6,"金","土"))))))</f>
        <v>木</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550000000000000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550000000000000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550000000000000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550000000000000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550000000000000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550000000000000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550000000000000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550000000000000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550000000000000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550000000000000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550000000000000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550000000000000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550000000000000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550000000000000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550000000000000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550000000000000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550000000000000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6">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33" orientation="landscape" verticalDpi="0"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80" zoomScaleNormal="80" zoomScaleSheetLayoutView="75" workbookViewId="0">
      <selection activeCell="AB2" sqref="AB2:AC2"/>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110</v>
      </c>
      <c r="BA3" s="272"/>
      <c r="BB3" s="272"/>
      <c r="BC3" s="272"/>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31</v>
      </c>
      <c r="BA6" s="268"/>
      <c r="BB6" s="61" t="s">
        <v>25</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117</v>
      </c>
      <c r="AZ8" s="241"/>
      <c r="BA8" s="241"/>
      <c r="BB8" s="241"/>
      <c r="BC8" s="241"/>
      <c r="BD8" s="241"/>
    </row>
    <row r="9" spans="1:57" ht="20.25" customHeight="1" thickBot="1" x14ac:dyDescent="0.6">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6">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6">
      <c r="A11" s="71"/>
      <c r="B11" s="247"/>
      <c r="C11" s="251"/>
      <c r="D11" s="252"/>
      <c r="E11" s="256"/>
      <c r="F11" s="252"/>
      <c r="G11" s="256"/>
      <c r="H11" s="251"/>
      <c r="I11" s="251"/>
      <c r="J11" s="251"/>
      <c r="K11" s="252"/>
      <c r="L11" s="256"/>
      <c r="M11" s="251"/>
      <c r="N11" s="251"/>
      <c r="O11" s="259"/>
      <c r="P11" s="88">
        <f>WEEKDAY(DATE($X$2,$AB$2,1))</f>
        <v>6</v>
      </c>
      <c r="Q11" s="89">
        <f>WEEKDAY(DATE($X$2,$AB$2,2))</f>
        <v>7</v>
      </c>
      <c r="R11" s="89">
        <f>WEEKDAY(DATE($X$2,$AB$2,3))</f>
        <v>1</v>
      </c>
      <c r="S11" s="89">
        <f>WEEKDAY(DATE($X$2,$AB$2,4))</f>
        <v>2</v>
      </c>
      <c r="T11" s="89">
        <f>WEEKDAY(DATE($X$2,$AB$2,5))</f>
        <v>3</v>
      </c>
      <c r="U11" s="89">
        <f>WEEKDAY(DATE($X$2,$AB$2,6))</f>
        <v>4</v>
      </c>
      <c r="V11" s="90">
        <f>WEEKDAY(DATE($X$2,$AB$2,7))</f>
        <v>5</v>
      </c>
      <c r="W11" s="88">
        <f>WEEKDAY(DATE($X$2,$AB$2,8))</f>
        <v>6</v>
      </c>
      <c r="X11" s="89">
        <f>WEEKDAY(DATE($X$2,$AB$2,9))</f>
        <v>7</v>
      </c>
      <c r="Y11" s="89">
        <f>WEEKDAY(DATE($X$2,$AB$2,10))</f>
        <v>1</v>
      </c>
      <c r="Z11" s="89">
        <f>WEEKDAY(DATE($X$2,$AB$2,11))</f>
        <v>2</v>
      </c>
      <c r="AA11" s="89">
        <f>WEEKDAY(DATE($X$2,$AB$2,12))</f>
        <v>3</v>
      </c>
      <c r="AB11" s="89">
        <f>WEEKDAY(DATE($X$2,$AB$2,13))</f>
        <v>4</v>
      </c>
      <c r="AC11" s="90">
        <f>WEEKDAY(DATE($X$2,$AB$2,14))</f>
        <v>5</v>
      </c>
      <c r="AD11" s="88">
        <f>WEEKDAY(DATE($X$2,$AB$2,15))</f>
        <v>6</v>
      </c>
      <c r="AE11" s="89">
        <f>WEEKDAY(DATE($X$2,$AB$2,16))</f>
        <v>7</v>
      </c>
      <c r="AF11" s="89">
        <f>WEEKDAY(DATE($X$2,$AB$2,17))</f>
        <v>1</v>
      </c>
      <c r="AG11" s="89">
        <f>WEEKDAY(DATE($X$2,$AB$2,18))</f>
        <v>2</v>
      </c>
      <c r="AH11" s="89">
        <f>WEEKDAY(DATE($X$2,$AB$2,19))</f>
        <v>3</v>
      </c>
      <c r="AI11" s="89">
        <f>WEEKDAY(DATE($X$2,$AB$2,20))</f>
        <v>4</v>
      </c>
      <c r="AJ11" s="90">
        <f>WEEKDAY(DATE($X$2,$AB$2,21))</f>
        <v>5</v>
      </c>
      <c r="AK11" s="88">
        <f>WEEKDAY(DATE($X$2,$AB$2,22))</f>
        <v>6</v>
      </c>
      <c r="AL11" s="89">
        <f>WEEKDAY(DATE($X$2,$AB$2,23))</f>
        <v>7</v>
      </c>
      <c r="AM11" s="89">
        <f>WEEKDAY(DATE($X$2,$AB$2,24))</f>
        <v>1</v>
      </c>
      <c r="AN11" s="89">
        <f>WEEKDAY(DATE($X$2,$AB$2,25))</f>
        <v>2</v>
      </c>
      <c r="AO11" s="89">
        <f>WEEKDAY(DATE($X$2,$AB$2,26))</f>
        <v>3</v>
      </c>
      <c r="AP11" s="89">
        <f>WEEKDAY(DATE($X$2,$AB$2,27))</f>
        <v>4</v>
      </c>
      <c r="AQ11" s="90">
        <f>WEEKDAY(DATE($X$2,$AB$2,28))</f>
        <v>5</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6">
      <c r="A12" s="71"/>
      <c r="B12" s="248"/>
      <c r="C12" s="253"/>
      <c r="D12" s="254"/>
      <c r="E12" s="257"/>
      <c r="F12" s="254"/>
      <c r="G12" s="257"/>
      <c r="H12" s="253"/>
      <c r="I12" s="253"/>
      <c r="J12" s="253"/>
      <c r="K12" s="254"/>
      <c r="L12" s="257"/>
      <c r="M12" s="253"/>
      <c r="N12" s="253"/>
      <c r="O12" s="260"/>
      <c r="P12" s="91" t="str">
        <f>IF(P11=1,"日",IF(P11=2,"月",IF(P11=3,"火",IF(P11=4,"水",IF(P11=5,"木",IF(P11=6,"金","土"))))))</f>
        <v>金</v>
      </c>
      <c r="Q12" s="92" t="str">
        <f t="shared" ref="Q12:AQ12" si="0">IF(Q11=1,"日",IF(Q11=2,"月",IF(Q11=3,"火",IF(Q11=4,"水",IF(Q11=5,"木",IF(Q11=6,"金","土"))))))</f>
        <v>土</v>
      </c>
      <c r="R12" s="92" t="str">
        <f t="shared" si="0"/>
        <v>日</v>
      </c>
      <c r="S12" s="92" t="str">
        <f t="shared" si="0"/>
        <v>月</v>
      </c>
      <c r="T12" s="92" t="str">
        <f t="shared" si="0"/>
        <v>火</v>
      </c>
      <c r="U12" s="92" t="str">
        <f t="shared" si="0"/>
        <v>水</v>
      </c>
      <c r="V12" s="93" t="str">
        <f t="shared" si="0"/>
        <v>木</v>
      </c>
      <c r="W12" s="91" t="str">
        <f t="shared" si="0"/>
        <v>金</v>
      </c>
      <c r="X12" s="92" t="str">
        <f t="shared" si="0"/>
        <v>土</v>
      </c>
      <c r="Y12" s="92" t="str">
        <f t="shared" si="0"/>
        <v>日</v>
      </c>
      <c r="Z12" s="92" t="str">
        <f t="shared" si="0"/>
        <v>月</v>
      </c>
      <c r="AA12" s="92" t="str">
        <f t="shared" si="0"/>
        <v>火</v>
      </c>
      <c r="AB12" s="92" t="str">
        <f t="shared" si="0"/>
        <v>水</v>
      </c>
      <c r="AC12" s="93" t="str">
        <f t="shared" si="0"/>
        <v>木</v>
      </c>
      <c r="AD12" s="91" t="str">
        <f t="shared" si="0"/>
        <v>金</v>
      </c>
      <c r="AE12" s="92" t="str">
        <f t="shared" si="0"/>
        <v>土</v>
      </c>
      <c r="AF12" s="92" t="str">
        <f t="shared" si="0"/>
        <v>日</v>
      </c>
      <c r="AG12" s="92" t="str">
        <f t="shared" si="0"/>
        <v>月</v>
      </c>
      <c r="AH12" s="92" t="str">
        <f t="shared" si="0"/>
        <v>火</v>
      </c>
      <c r="AI12" s="92" t="str">
        <f t="shared" si="0"/>
        <v>水</v>
      </c>
      <c r="AJ12" s="93" t="str">
        <f t="shared" si="0"/>
        <v>木</v>
      </c>
      <c r="AK12" s="91" t="str">
        <f t="shared" si="0"/>
        <v>金</v>
      </c>
      <c r="AL12" s="92" t="str">
        <f t="shared" si="0"/>
        <v>土</v>
      </c>
      <c r="AM12" s="92" t="str">
        <f t="shared" si="0"/>
        <v>日</v>
      </c>
      <c r="AN12" s="92" t="str">
        <f t="shared" si="0"/>
        <v>月</v>
      </c>
      <c r="AO12" s="92" t="str">
        <f t="shared" si="0"/>
        <v>火</v>
      </c>
      <c r="AP12" s="92" t="str">
        <f t="shared" si="0"/>
        <v>水</v>
      </c>
      <c r="AQ12" s="93" t="str">
        <f t="shared" si="0"/>
        <v>木</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550000000000000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550000000000000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550000000000000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550000000000000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550000000000000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550000000000000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550000000000000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550000000000000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550000000000000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550000000000000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550000000000000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550000000000000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550000000000000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550000000000000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550000000000000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550000000000000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550000000000000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550000000000000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550000000000000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550000000000000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550000000000000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550000000000000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550000000000000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550000000000000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550000000000000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550000000000000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550000000000000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550000000000000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550000000000000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550000000000000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550000000000000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550000000000000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550000000000000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550000000000000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550000000000000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550000000000000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550000000000000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550000000000000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550000000000000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550000000000000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550000000000000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550000000000000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550000000000000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550000000000000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550000000000000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550000000000000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550000000000000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550000000000000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550000000000000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550000000000000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550000000000000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550000000000000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550000000000000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550000000000000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550000000000000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550000000000000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550000000000000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550000000000000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550000000000000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550000000000000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550000000000000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550000000000000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550000000000000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550000000000000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550000000000000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550000000000000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550000000000000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550000000000000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550000000000000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550000000000000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550000000000000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550000000000000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550000000000000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550000000000000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550000000000000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550000000000000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550000000000000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550000000000000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550000000000000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550000000000000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550000000000000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550000000000000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550000000000000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550000000000000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550000000000000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550000000000000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550000000000000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550000000000000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550000000000000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550000000000000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550000000000000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550000000000000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550000000000000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550000000000000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550000000000000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550000000000000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550000000000000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550000000000000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550000000000000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6">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550000000000000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55000000000000004">
      <c r="A114" s="71"/>
      <c r="B114" s="98" t="s">
        <v>137</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550000000000000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50000000000000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50000000000000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50000000000000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50000000000000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50000000000000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50000000000000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50000000000000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5000000000000004">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50000000000000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50000000000000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50000000000000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50000000000000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5000000000000004">
      <c r="A128" s="71"/>
      <c r="B128" s="98"/>
      <c r="C128" s="98" t="s">
        <v>138</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50000000000000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50000000000000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50000000000000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50000000000000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50000000000000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50000000000000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50000000000000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10" orientation="landscape" verticalDpi="0"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zoomScale="80" zoomScaleNormal="80" workbookViewId="0">
      <selection activeCell="A4" sqref="A4"/>
    </sheetView>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57</v>
      </c>
    </row>
    <row r="2" spans="1:10" s="11" customFormat="1" ht="20.25" customHeight="1" x14ac:dyDescent="0.55000000000000004">
      <c r="A2" s="12" t="s">
        <v>139</v>
      </c>
      <c r="B2" s="12"/>
      <c r="C2" s="13"/>
    </row>
    <row r="3" spans="1:10" s="11" customFormat="1" ht="20.25" customHeight="1" x14ac:dyDescent="0.55000000000000004">
      <c r="A3" s="13"/>
      <c r="B3" s="13"/>
      <c r="C3" s="13"/>
    </row>
    <row r="4" spans="1:10" s="11" customFormat="1" ht="20.25" customHeight="1" x14ac:dyDescent="0.55000000000000004">
      <c r="A4" s="27"/>
      <c r="B4" s="13" t="s">
        <v>96</v>
      </c>
      <c r="C4" s="13"/>
      <c r="E4" s="273" t="s">
        <v>98</v>
      </c>
      <c r="F4" s="273"/>
      <c r="G4" s="273"/>
      <c r="H4" s="273"/>
      <c r="I4" s="273"/>
      <c r="J4" s="273"/>
    </row>
    <row r="5" spans="1:10" s="11" customFormat="1" ht="20.25" customHeight="1" x14ac:dyDescent="0.55000000000000004">
      <c r="A5" s="28"/>
      <c r="B5" s="13" t="s">
        <v>97</v>
      </c>
      <c r="C5" s="13"/>
      <c r="E5" s="273"/>
      <c r="F5" s="273"/>
      <c r="G5" s="273"/>
      <c r="H5" s="273"/>
      <c r="I5" s="273"/>
      <c r="J5" s="273"/>
    </row>
    <row r="6" spans="1:10" s="11" customFormat="1" ht="20.25" customHeight="1" x14ac:dyDescent="0.55000000000000004">
      <c r="A6" s="26" t="s">
        <v>94</v>
      </c>
      <c r="B6" s="13"/>
      <c r="C6" s="13"/>
    </row>
    <row r="7" spans="1:10" s="11" customFormat="1" ht="20.25" customHeight="1" x14ac:dyDescent="0.55000000000000004">
      <c r="A7" s="26"/>
      <c r="B7" s="13"/>
      <c r="C7" s="13"/>
    </row>
    <row r="8" spans="1:10" s="11" customFormat="1" ht="20.25" customHeight="1" x14ac:dyDescent="0.55000000000000004">
      <c r="A8" s="13" t="s">
        <v>62</v>
      </c>
      <c r="B8" s="13"/>
      <c r="C8" s="13"/>
    </row>
    <row r="9" spans="1:10" s="11" customFormat="1" ht="20.25" customHeight="1" x14ac:dyDescent="0.55000000000000004">
      <c r="A9" s="26"/>
      <c r="B9" s="13"/>
      <c r="C9" s="13"/>
    </row>
    <row r="10" spans="1:10" s="11" customFormat="1" ht="20.25" customHeight="1" x14ac:dyDescent="0.55000000000000004">
      <c r="A10" s="13" t="s">
        <v>106</v>
      </c>
      <c r="B10" s="13"/>
      <c r="C10" s="13"/>
    </row>
    <row r="11" spans="1:10" s="11" customFormat="1" ht="20.25" customHeight="1" x14ac:dyDescent="0.55000000000000004">
      <c r="A11" s="13"/>
      <c r="B11" s="13"/>
      <c r="C11" s="13"/>
    </row>
    <row r="12" spans="1:10" s="11" customFormat="1" ht="20.25" customHeight="1" x14ac:dyDescent="0.55000000000000004">
      <c r="A12" s="153" t="s">
        <v>141</v>
      </c>
      <c r="B12" s="13"/>
      <c r="C12" s="13"/>
    </row>
    <row r="13" spans="1:10" s="11" customFormat="1" ht="20.25" customHeight="1" x14ac:dyDescent="0.55000000000000004">
      <c r="A13" s="13"/>
      <c r="B13" s="13"/>
      <c r="C13" s="13"/>
    </row>
    <row r="14" spans="1:10" s="11" customFormat="1" ht="20.25" customHeight="1" x14ac:dyDescent="0.55000000000000004">
      <c r="A14" s="13" t="s">
        <v>59</v>
      </c>
      <c r="B14" s="13"/>
      <c r="C14" s="13"/>
    </row>
    <row r="15" spans="1:10" s="11" customFormat="1" ht="20.25" customHeight="1" x14ac:dyDescent="0.55000000000000004">
      <c r="A15" s="13"/>
      <c r="B15" s="13"/>
      <c r="C15" s="13"/>
    </row>
    <row r="16" spans="1:10" s="11" customFormat="1" ht="20.25" customHeight="1" x14ac:dyDescent="0.55000000000000004">
      <c r="A16" s="153" t="s">
        <v>142</v>
      </c>
      <c r="B16" s="13"/>
      <c r="C16" s="13"/>
    </row>
    <row r="17" spans="1:3" s="11" customFormat="1" ht="20.25" customHeight="1" x14ac:dyDescent="0.55000000000000004">
      <c r="A17" s="13" t="s">
        <v>50</v>
      </c>
      <c r="B17" s="13"/>
      <c r="C17" s="13"/>
    </row>
    <row r="18" spans="1:3" s="11" customFormat="1" ht="20.25" customHeight="1" x14ac:dyDescent="0.55000000000000004">
      <c r="A18" s="13"/>
      <c r="B18" s="13"/>
      <c r="C18" s="13"/>
    </row>
    <row r="19" spans="1:3" s="11" customFormat="1" ht="20.25" customHeight="1" x14ac:dyDescent="0.55000000000000004">
      <c r="A19" s="13"/>
      <c r="B19" s="14" t="s">
        <v>26</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124</v>
      </c>
    </row>
    <row r="22" spans="1:3" s="11" customFormat="1" ht="20.25" customHeight="1" x14ac:dyDescent="0.55000000000000004">
      <c r="A22" s="13"/>
      <c r="B22" s="14">
        <v>3</v>
      </c>
      <c r="C22" s="15" t="s">
        <v>125</v>
      </c>
    </row>
    <row r="23" spans="1:3" s="11" customFormat="1" ht="20.25" customHeight="1" x14ac:dyDescent="0.55000000000000004">
      <c r="A23" s="147"/>
      <c r="B23" s="14">
        <v>4</v>
      </c>
      <c r="C23" s="15" t="s">
        <v>126</v>
      </c>
    </row>
    <row r="24" spans="1:3" s="11" customFormat="1" ht="20.25" customHeight="1" x14ac:dyDescent="0.55000000000000004">
      <c r="A24" s="147"/>
      <c r="B24" s="14">
        <v>5</v>
      </c>
      <c r="C24" s="15" t="s">
        <v>127</v>
      </c>
    </row>
    <row r="25" spans="1:3" s="11" customFormat="1" ht="20.25" customHeight="1" x14ac:dyDescent="0.55000000000000004">
      <c r="A25" s="13"/>
      <c r="B25" s="13"/>
      <c r="C25" s="13"/>
    </row>
    <row r="26" spans="1:3" s="11" customFormat="1" ht="20.25" customHeight="1" x14ac:dyDescent="0.55000000000000004">
      <c r="A26" s="13" t="s">
        <v>60</v>
      </c>
      <c r="B26" s="13"/>
      <c r="C26" s="13"/>
    </row>
    <row r="27" spans="1:3" s="11" customFormat="1" ht="20.25" customHeight="1" x14ac:dyDescent="0.55000000000000004">
      <c r="A27" s="13" t="s">
        <v>51</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52</v>
      </c>
    </row>
    <row r="31" spans="1:3" s="11" customFormat="1" ht="20.25" customHeight="1" x14ac:dyDescent="0.55000000000000004">
      <c r="A31" s="13"/>
      <c r="B31" s="14" t="s">
        <v>4</v>
      </c>
      <c r="C31" s="15" t="s">
        <v>53</v>
      </c>
    </row>
    <row r="32" spans="1:3" s="11" customFormat="1" ht="20.25" customHeight="1" x14ac:dyDescent="0.55000000000000004">
      <c r="A32" s="13"/>
      <c r="B32" s="14" t="s">
        <v>5</v>
      </c>
      <c r="C32" s="15" t="s">
        <v>54</v>
      </c>
    </row>
    <row r="33" spans="1:55" s="11" customFormat="1" ht="20.25" customHeight="1" x14ac:dyDescent="0.55000000000000004">
      <c r="A33" s="13"/>
      <c r="B33" s="14" t="s">
        <v>6</v>
      </c>
      <c r="C33" s="15" t="s">
        <v>80</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53" t="s">
        <v>143</v>
      </c>
      <c r="B40" s="13"/>
      <c r="C40" s="13"/>
    </row>
    <row r="41" spans="1:55" s="11" customFormat="1" ht="20.25" customHeight="1" x14ac:dyDescent="0.55000000000000004">
      <c r="A41" s="13" t="s">
        <v>56</v>
      </c>
      <c r="B41" s="13"/>
      <c r="C41" s="13"/>
    </row>
    <row r="42" spans="1:55" s="11" customFormat="1" ht="20.25" customHeight="1" x14ac:dyDescent="0.55000000000000004">
      <c r="A42" s="23" t="s">
        <v>149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61</v>
      </c>
      <c r="B44" s="13"/>
    </row>
    <row r="45" spans="1:55" s="11" customFormat="1" ht="20.25" customHeight="1" x14ac:dyDescent="0.55000000000000004"/>
    <row r="46" spans="1:55" s="11" customFormat="1" ht="20.25" customHeight="1" x14ac:dyDescent="0.55000000000000004">
      <c r="A46" s="13" t="s">
        <v>144</v>
      </c>
      <c r="B46" s="13"/>
      <c r="C46" s="13"/>
    </row>
    <row r="47" spans="1:55" s="11" customFormat="1" ht="20.25" customHeight="1" x14ac:dyDescent="0.55000000000000004">
      <c r="A47" s="30" t="s">
        <v>107</v>
      </c>
      <c r="B47" s="13"/>
      <c r="C47" s="13"/>
    </row>
    <row r="48" spans="1:55" s="11" customFormat="1" ht="20.25" customHeight="1" x14ac:dyDescent="0.55000000000000004"/>
    <row r="49" spans="1:55" s="11" customFormat="1" ht="20.25" customHeight="1" x14ac:dyDescent="0.55000000000000004">
      <c r="A49" s="13" t="s">
        <v>63</v>
      </c>
      <c r="B49" s="13"/>
      <c r="C49" s="13"/>
    </row>
    <row r="50" spans="1:55" s="11" customFormat="1" ht="20.25" customHeight="1" x14ac:dyDescent="0.55000000000000004">
      <c r="A50" s="13" t="s">
        <v>108</v>
      </c>
      <c r="B50" s="13"/>
      <c r="C50" s="13"/>
    </row>
    <row r="51" spans="1:55" s="11" customFormat="1" ht="20.25" customHeight="1" x14ac:dyDescent="0.55000000000000004">
      <c r="A51" s="13"/>
      <c r="B51" s="13"/>
      <c r="C51" s="13"/>
    </row>
    <row r="52" spans="1:55" s="11" customFormat="1" ht="20.25" customHeight="1" x14ac:dyDescent="0.55000000000000004">
      <c r="A52" s="13" t="s">
        <v>64</v>
      </c>
      <c r="B52" s="13"/>
      <c r="C52" s="13"/>
    </row>
    <row r="53" spans="1:55" s="11" customFormat="1" ht="20.25" customHeight="1" x14ac:dyDescent="0.55000000000000004">
      <c r="A53" s="13"/>
      <c r="B53" s="13"/>
      <c r="C53" s="13"/>
    </row>
    <row r="54" spans="1:55" s="11" customFormat="1" ht="20.25" customHeight="1" x14ac:dyDescent="0.55000000000000004">
      <c r="A54" s="11" t="s">
        <v>109</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116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140</v>
      </c>
      <c r="C58" s="25"/>
      <c r="D58" s="16"/>
      <c r="E58" s="16"/>
    </row>
    <row r="59" spans="1:55" s="11" customFormat="1" ht="20.25" customHeight="1" x14ac:dyDescent="0.55000000000000004">
      <c r="A59" s="84" t="s">
        <v>112</v>
      </c>
      <c r="B59" s="25"/>
      <c r="C59" s="25"/>
      <c r="D59" s="13"/>
      <c r="E59" s="13"/>
    </row>
    <row r="60" spans="1:55" s="11" customFormat="1" ht="20.25" customHeight="1" x14ac:dyDescent="0.55000000000000004">
      <c r="A60" s="83" t="s">
        <v>113</v>
      </c>
      <c r="B60" s="25"/>
      <c r="C60" s="25"/>
      <c r="D60" s="29"/>
      <c r="E60" s="29"/>
    </row>
    <row r="61" spans="1:55" s="11" customFormat="1" ht="20.25" customHeight="1" x14ac:dyDescent="0.55000000000000004">
      <c r="A61" s="84" t="s">
        <v>114</v>
      </c>
      <c r="B61" s="25"/>
      <c r="C61" s="25"/>
      <c r="D61" s="29"/>
      <c r="E61" s="29"/>
    </row>
    <row r="62" spans="1:55" s="11" customFormat="1" ht="20.25" customHeight="1" x14ac:dyDescent="0.55000000000000004">
      <c r="A62" s="83" t="s">
        <v>115</v>
      </c>
      <c r="B62" s="25"/>
      <c r="C62" s="25"/>
      <c r="D62" s="29"/>
      <c r="E62" s="29"/>
    </row>
    <row r="63" spans="1:55" s="11" customFormat="1" ht="20.25" customHeight="1" x14ac:dyDescent="0.55000000000000004">
      <c r="A63" s="84" t="s">
        <v>146</v>
      </c>
      <c r="B63" s="25"/>
      <c r="C63" s="25"/>
      <c r="D63" s="29"/>
      <c r="E63" s="29"/>
    </row>
    <row r="64" spans="1:55" s="11" customFormat="1" ht="20.25" customHeight="1" x14ac:dyDescent="0.55000000000000004">
      <c r="A64" s="84" t="s">
        <v>147</v>
      </c>
      <c r="B64" s="25"/>
      <c r="C64" s="25"/>
      <c r="D64" s="29"/>
      <c r="E64" s="29"/>
    </row>
    <row r="65" spans="1:5" s="11" customFormat="1" ht="20.25" customHeight="1" x14ac:dyDescent="0.55000000000000004">
      <c r="A65" s="84" t="s">
        <v>148</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5" x14ac:dyDescent="0.55000000000000004"/>
  <cols>
    <col min="1" max="1" width="2" style="113" customWidth="1"/>
    <col min="2" max="2" width="8.58203125" style="113" customWidth="1"/>
    <col min="3" max="11" width="40.58203125" style="113" customWidth="1"/>
    <col min="12" max="16384" width="9" style="113"/>
  </cols>
  <sheetData>
    <row r="1" spans="2:11" x14ac:dyDescent="0.55000000000000004">
      <c r="B1" s="113" t="s">
        <v>85</v>
      </c>
    </row>
    <row r="3" spans="2:11" x14ac:dyDescent="0.55000000000000004">
      <c r="B3" s="114" t="s">
        <v>86</v>
      </c>
      <c r="C3" s="114" t="s">
        <v>87</v>
      </c>
    </row>
    <row r="4" spans="2:11" x14ac:dyDescent="0.55000000000000004">
      <c r="B4" s="114">
        <v>1</v>
      </c>
      <c r="C4" s="148" t="s">
        <v>118</v>
      </c>
    </row>
    <row r="5" spans="2:11" x14ac:dyDescent="0.55000000000000004">
      <c r="B5" s="114">
        <v>2</v>
      </c>
      <c r="C5" s="148" t="s">
        <v>119</v>
      </c>
    </row>
    <row r="6" spans="2:11" x14ac:dyDescent="0.55000000000000004">
      <c r="B6" s="114">
        <v>3</v>
      </c>
      <c r="C6" s="148" t="s">
        <v>120</v>
      </c>
    </row>
    <row r="7" spans="2:11" x14ac:dyDescent="0.55000000000000004">
      <c r="B7" s="114">
        <v>4</v>
      </c>
      <c r="C7" s="148" t="s">
        <v>121</v>
      </c>
    </row>
    <row r="8" spans="2:11" x14ac:dyDescent="0.55000000000000004">
      <c r="B8" s="114">
        <v>5</v>
      </c>
      <c r="C8" s="148" t="s">
        <v>122</v>
      </c>
    </row>
    <row r="9" spans="2:11" x14ac:dyDescent="0.55000000000000004">
      <c r="B9" s="114">
        <v>6</v>
      </c>
      <c r="C9" s="148" t="s">
        <v>123</v>
      </c>
    </row>
    <row r="10" spans="2:11" x14ac:dyDescent="0.55000000000000004">
      <c r="B10" s="114">
        <v>7</v>
      </c>
      <c r="C10" s="148"/>
    </row>
    <row r="11" spans="2:11" x14ac:dyDescent="0.55000000000000004">
      <c r="B11" s="114">
        <v>8</v>
      </c>
      <c r="C11" s="148"/>
    </row>
    <row r="13" spans="2:11" x14ac:dyDescent="0.55000000000000004">
      <c r="B13" s="113" t="s">
        <v>84</v>
      </c>
    </row>
    <row r="14" spans="2:11" ht="27" thickBot="1" x14ac:dyDescent="0.6"/>
    <row r="15" spans="2:11" ht="27" thickBot="1" x14ac:dyDescent="0.6">
      <c r="B15" s="149" t="s">
        <v>70</v>
      </c>
      <c r="C15" s="116" t="s">
        <v>2</v>
      </c>
      <c r="D15" s="117" t="s">
        <v>124</v>
      </c>
      <c r="E15" s="118" t="s">
        <v>125</v>
      </c>
      <c r="F15" s="117" t="s">
        <v>126</v>
      </c>
      <c r="G15" s="119" t="s">
        <v>127</v>
      </c>
      <c r="H15" s="119" t="s">
        <v>33</v>
      </c>
      <c r="I15" s="119" t="s">
        <v>103</v>
      </c>
      <c r="J15" s="119" t="s">
        <v>103</v>
      </c>
      <c r="K15" s="120" t="s">
        <v>103</v>
      </c>
    </row>
    <row r="16" spans="2:11" x14ac:dyDescent="0.55000000000000004">
      <c r="B16" s="274" t="s">
        <v>71</v>
      </c>
      <c r="C16" s="121" t="s">
        <v>128</v>
      </c>
      <c r="D16" s="126" t="s">
        <v>31</v>
      </c>
      <c r="E16" s="126" t="s">
        <v>125</v>
      </c>
      <c r="F16" s="126" t="s">
        <v>126</v>
      </c>
      <c r="G16" s="126" t="s">
        <v>127</v>
      </c>
      <c r="H16" s="126"/>
      <c r="I16" s="122"/>
      <c r="J16" s="122"/>
      <c r="K16" s="123"/>
    </row>
    <row r="17" spans="2:11" x14ac:dyDescent="0.55000000000000004">
      <c r="B17" s="274"/>
      <c r="C17" s="124" t="s">
        <v>31</v>
      </c>
      <c r="D17" s="126" t="s">
        <v>32</v>
      </c>
      <c r="E17" s="126" t="s">
        <v>78</v>
      </c>
      <c r="F17" s="126" t="s">
        <v>78</v>
      </c>
      <c r="G17" s="126" t="s">
        <v>78</v>
      </c>
      <c r="H17" s="126"/>
      <c r="I17" s="115"/>
      <c r="J17" s="115"/>
      <c r="K17" s="125"/>
    </row>
    <row r="18" spans="2:11" x14ac:dyDescent="0.55000000000000004">
      <c r="B18" s="274"/>
      <c r="C18" s="124" t="s">
        <v>78</v>
      </c>
      <c r="D18" s="126" t="s">
        <v>128</v>
      </c>
      <c r="E18" s="126" t="s">
        <v>78</v>
      </c>
      <c r="F18" s="126" t="s">
        <v>78</v>
      </c>
      <c r="G18" s="126" t="s">
        <v>78</v>
      </c>
      <c r="H18" s="126"/>
      <c r="I18" s="115"/>
      <c r="J18" s="115"/>
      <c r="K18" s="125"/>
    </row>
    <row r="19" spans="2:11" x14ac:dyDescent="0.55000000000000004">
      <c r="B19" s="274"/>
      <c r="C19" s="124" t="s">
        <v>33</v>
      </c>
      <c r="D19" s="126" t="s">
        <v>33</v>
      </c>
      <c r="E19" s="126" t="s">
        <v>33</v>
      </c>
      <c r="F19" s="126" t="s">
        <v>33</v>
      </c>
      <c r="G19" s="126" t="s">
        <v>33</v>
      </c>
      <c r="H19" s="126"/>
      <c r="I19" s="115"/>
      <c r="J19" s="115"/>
      <c r="K19" s="125"/>
    </row>
    <row r="20" spans="2:11" x14ac:dyDescent="0.55000000000000004">
      <c r="B20" s="274"/>
      <c r="C20" s="124" t="s">
        <v>33</v>
      </c>
      <c r="D20" s="126" t="s">
        <v>33</v>
      </c>
      <c r="E20" s="126" t="s">
        <v>33</v>
      </c>
      <c r="F20" s="126" t="s">
        <v>33</v>
      </c>
      <c r="G20" s="126" t="s">
        <v>33</v>
      </c>
      <c r="H20" s="126"/>
      <c r="I20" s="115"/>
      <c r="J20" s="115"/>
      <c r="K20" s="125"/>
    </row>
    <row r="21" spans="2:11" x14ac:dyDescent="0.55000000000000004">
      <c r="B21" s="274"/>
      <c r="C21" s="124" t="s">
        <v>33</v>
      </c>
      <c r="D21" s="126" t="s">
        <v>33</v>
      </c>
      <c r="E21" s="126" t="s">
        <v>33</v>
      </c>
      <c r="F21" s="126" t="s">
        <v>33</v>
      </c>
      <c r="G21" s="126" t="s">
        <v>33</v>
      </c>
      <c r="H21" s="126"/>
      <c r="I21" s="115"/>
      <c r="J21" s="115"/>
      <c r="K21" s="125"/>
    </row>
    <row r="22" spans="2:11" x14ac:dyDescent="0.55000000000000004">
      <c r="B22" s="274"/>
      <c r="C22" s="124" t="s">
        <v>33</v>
      </c>
      <c r="D22" s="126" t="s">
        <v>33</v>
      </c>
      <c r="E22" s="126" t="s">
        <v>33</v>
      </c>
      <c r="F22" s="126" t="s">
        <v>33</v>
      </c>
      <c r="G22" s="126" t="s">
        <v>33</v>
      </c>
      <c r="H22" s="126"/>
      <c r="I22" s="115"/>
      <c r="J22" s="115"/>
      <c r="K22" s="125"/>
    </row>
    <row r="23" spans="2:11" x14ac:dyDescent="0.55000000000000004">
      <c r="B23" s="274"/>
      <c r="C23" s="124" t="s">
        <v>33</v>
      </c>
      <c r="D23" s="126" t="s">
        <v>103</v>
      </c>
      <c r="E23" s="126" t="s">
        <v>33</v>
      </c>
      <c r="F23" s="126" t="s">
        <v>33</v>
      </c>
      <c r="G23" s="126" t="s">
        <v>33</v>
      </c>
      <c r="H23" s="126"/>
      <c r="I23" s="115"/>
      <c r="J23" s="115"/>
      <c r="K23" s="125"/>
    </row>
    <row r="24" spans="2:11" x14ac:dyDescent="0.55000000000000004">
      <c r="B24" s="274"/>
      <c r="C24" s="124" t="s">
        <v>33</v>
      </c>
      <c r="D24" s="126" t="s">
        <v>103</v>
      </c>
      <c r="E24" s="126" t="s">
        <v>33</v>
      </c>
      <c r="F24" s="126" t="s">
        <v>33</v>
      </c>
      <c r="G24" s="126" t="s">
        <v>33</v>
      </c>
      <c r="H24" s="126"/>
      <c r="I24" s="115"/>
      <c r="J24" s="115"/>
      <c r="K24" s="125"/>
    </row>
    <row r="25" spans="2:11" x14ac:dyDescent="0.55000000000000004">
      <c r="B25" s="274"/>
      <c r="C25" s="124" t="s">
        <v>33</v>
      </c>
      <c r="D25" s="127" t="s">
        <v>103</v>
      </c>
      <c r="E25" s="127" t="s">
        <v>33</v>
      </c>
      <c r="F25" s="127" t="s">
        <v>33</v>
      </c>
      <c r="G25" s="127" t="s">
        <v>33</v>
      </c>
      <c r="H25" s="127"/>
      <c r="I25" s="115"/>
      <c r="J25" s="115"/>
      <c r="K25" s="125"/>
    </row>
    <row r="26" spans="2:11" x14ac:dyDescent="0.55000000000000004">
      <c r="B26" s="274"/>
      <c r="C26" s="124" t="s">
        <v>33</v>
      </c>
      <c r="D26" s="127" t="s">
        <v>103</v>
      </c>
      <c r="E26" s="127" t="s">
        <v>33</v>
      </c>
      <c r="F26" s="127" t="s">
        <v>33</v>
      </c>
      <c r="G26" s="127" t="s">
        <v>33</v>
      </c>
      <c r="H26" s="127"/>
      <c r="I26" s="115"/>
      <c r="J26" s="115"/>
      <c r="K26" s="125"/>
    </row>
    <row r="27" spans="2:11" x14ac:dyDescent="0.55000000000000004">
      <c r="B27" s="274"/>
      <c r="C27" s="124" t="s">
        <v>33</v>
      </c>
      <c r="D27" s="127" t="s">
        <v>103</v>
      </c>
      <c r="E27" s="127" t="s">
        <v>33</v>
      </c>
      <c r="F27" s="127" t="s">
        <v>33</v>
      </c>
      <c r="G27" s="127" t="s">
        <v>33</v>
      </c>
      <c r="H27" s="127"/>
      <c r="I27" s="115"/>
      <c r="J27" s="115"/>
      <c r="K27" s="125"/>
    </row>
    <row r="28" spans="2:11" ht="27" thickBot="1" x14ac:dyDescent="0.6">
      <c r="B28" s="275"/>
      <c r="C28" s="128" t="s">
        <v>33</v>
      </c>
      <c r="D28" s="129" t="s">
        <v>103</v>
      </c>
      <c r="E28" s="129" t="s">
        <v>33</v>
      </c>
      <c r="F28" s="129" t="s">
        <v>33</v>
      </c>
      <c r="G28" s="129" t="s">
        <v>33</v>
      </c>
      <c r="H28" s="129"/>
      <c r="I28" s="129"/>
      <c r="J28" s="129"/>
      <c r="K28" s="130"/>
    </row>
    <row r="31" spans="2:11" x14ac:dyDescent="0.55000000000000004">
      <c r="C31" s="113" t="s">
        <v>99</v>
      </c>
    </row>
    <row r="32" spans="2:11" x14ac:dyDescent="0.55000000000000004">
      <c r="C32" s="113" t="s">
        <v>34</v>
      </c>
    </row>
    <row r="33" spans="3:3" x14ac:dyDescent="0.55000000000000004">
      <c r="C33" s="113" t="s">
        <v>129</v>
      </c>
    </row>
    <row r="34" spans="3:3" x14ac:dyDescent="0.55000000000000004">
      <c r="C34" s="113" t="s">
        <v>102</v>
      </c>
    </row>
    <row r="35" spans="3:3" x14ac:dyDescent="0.55000000000000004">
      <c r="C35" s="113" t="s">
        <v>131</v>
      </c>
    </row>
    <row r="36" spans="3:3" x14ac:dyDescent="0.55000000000000004">
      <c r="C36" s="113" t="s">
        <v>132</v>
      </c>
    </row>
    <row r="37" spans="3:3" x14ac:dyDescent="0.55000000000000004">
      <c r="C37" s="113" t="s">
        <v>133</v>
      </c>
    </row>
    <row r="38" spans="3:3" x14ac:dyDescent="0.55000000000000004">
      <c r="C38" s="113" t="s">
        <v>134</v>
      </c>
    </row>
    <row r="39" spans="3:3" x14ac:dyDescent="0.55000000000000004">
      <c r="C39" s="113" t="s">
        <v>35</v>
      </c>
    </row>
    <row r="40" spans="3:3" x14ac:dyDescent="0.55000000000000004">
      <c r="C40" s="113" t="s">
        <v>36</v>
      </c>
    </row>
    <row r="42" spans="3:3" x14ac:dyDescent="0.55000000000000004">
      <c r="C42" s="113" t="s">
        <v>130</v>
      </c>
    </row>
    <row r="43" spans="3:3" x14ac:dyDescent="0.55000000000000004">
      <c r="C43" s="113" t="s">
        <v>72</v>
      </c>
    </row>
    <row r="44" spans="3:3" x14ac:dyDescent="0.55000000000000004">
      <c r="C44" s="113" t="s">
        <v>73</v>
      </c>
    </row>
    <row r="45" spans="3:3" x14ac:dyDescent="0.55000000000000004">
      <c r="C45" s="113" t="s">
        <v>74</v>
      </c>
    </row>
    <row r="46" spans="3:3" x14ac:dyDescent="0.55000000000000004">
      <c r="C46" s="113" t="s">
        <v>75</v>
      </c>
    </row>
    <row r="47" spans="3:3" x14ac:dyDescent="0.55000000000000004">
      <c r="C47"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桂　浩司</cp:lastModifiedBy>
  <cp:lastPrinted>2021-03-21T05:44:01Z</cp:lastPrinted>
  <dcterms:created xsi:type="dcterms:W3CDTF">2020-01-14T23:44:41Z</dcterms:created>
  <dcterms:modified xsi:type="dcterms:W3CDTF">2024-03-23T11:35:22Z</dcterms:modified>
</cp:coreProperties>
</file>