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codeName="ThisWorkbook"/>
  <xr:revisionPtr revIDLastSave="0" documentId="13_ncr:1_{0772DA57-CA88-491F-8634-7CBEC4A173EF}" xr6:coauthVersionLast="36" xr6:coauthVersionMax="36" xr10:uidLastSave="{00000000-0000-0000-0000-000000000000}"/>
  <bookViews>
    <workbookView xWindow="0" yWindow="0" windowWidth="19200" windowHeight="806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91029"/>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<sst xmlns="http://schemas.openxmlformats.org/spreadsheetml/2006/main" count="3057" uniqueCount="531">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</sst>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61075"/>
          <a:ext cx="89088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78933" y="48141819"/>
              <a:ext cx="171450" cy="20376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206</xdr:row>
          <xdr:rowOff>50800</xdr:rowOff>
        </xdr:from>
        <xdr:to>
          <xdr:col>5</xdr:col>
          <xdr:colOff>19050</xdr:colOff>
          <xdr:row>206</xdr:row>
          <xdr:rowOff>184150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207</xdr:row>
          <xdr:rowOff>38100</xdr:rowOff>
        </xdr:from>
        <xdr:to>
          <xdr:col>5</xdr:col>
          <xdr:colOff>19050</xdr:colOff>
          <xdr:row>207</xdr:row>
          <xdr:rowOff>165100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207</xdr:row>
          <xdr:rowOff>171450</xdr:rowOff>
        </xdr:from>
        <xdr:to>
          <xdr:col>5</xdr:col>
          <xdr:colOff>0</xdr:colOff>
          <xdr:row>209</xdr:row>
          <xdr:rowOff>31750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8933" y="51597278"/>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31750</xdr:rowOff>
        </xdr:from>
        <xdr:to>
          <xdr:col>19</xdr:col>
          <xdr:colOff>31750</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219</xdr:row>
          <xdr:rowOff>304800</xdr:rowOff>
        </xdr:from>
        <xdr:to>
          <xdr:col>2</xdr:col>
          <xdr:colOff>31750</xdr:colOff>
          <xdr:row>221</xdr:row>
          <xdr:rowOff>12700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31750</xdr:colOff>
          <xdr:row>108</xdr:row>
          <xdr:rowOff>222250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222250</xdr:rowOff>
        </xdr:from>
        <xdr:to>
          <xdr:col>5</xdr:col>
          <xdr:colOff>31750</xdr:colOff>
          <xdr:row>107</xdr:row>
          <xdr:rowOff>31750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222250</xdr:rowOff>
        </xdr:from>
        <xdr:to>
          <xdr:col>9</xdr:col>
          <xdr:colOff>31750</xdr:colOff>
          <xdr:row>107</xdr:row>
          <xdr:rowOff>31750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222250</xdr:rowOff>
        </xdr:from>
        <xdr:to>
          <xdr:col>15</xdr:col>
          <xdr:colOff>31750</xdr:colOff>
          <xdr:row>107</xdr:row>
          <xdr:rowOff>31750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222250</xdr:rowOff>
        </xdr:from>
        <xdr:to>
          <xdr:col>22</xdr:col>
          <xdr:colOff>31750</xdr:colOff>
          <xdr:row>107</xdr:row>
          <xdr:rowOff>31750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222250</xdr:rowOff>
        </xdr:from>
        <xdr:to>
          <xdr:col>26</xdr:col>
          <xdr:colOff>31750</xdr:colOff>
          <xdr:row>107</xdr:row>
          <xdr:rowOff>31750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108</xdr:row>
          <xdr:rowOff>0</xdr:rowOff>
        </xdr:from>
        <xdr:to>
          <xdr:col>11</xdr:col>
          <xdr:colOff>38100</xdr:colOff>
          <xdr:row>108</xdr:row>
          <xdr:rowOff>222250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108</xdr:row>
          <xdr:rowOff>0</xdr:rowOff>
        </xdr:from>
        <xdr:to>
          <xdr:col>18</xdr:col>
          <xdr:colOff>19050</xdr:colOff>
          <xdr:row>108</xdr:row>
          <xdr:rowOff>222250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112</xdr:row>
          <xdr:rowOff>0</xdr:rowOff>
        </xdr:from>
        <xdr:to>
          <xdr:col>22</xdr:col>
          <xdr:colOff>38100</xdr:colOff>
          <xdr:row>112</xdr:row>
          <xdr:rowOff>222250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112</xdr:row>
          <xdr:rowOff>0</xdr:rowOff>
        </xdr:from>
        <xdr:to>
          <xdr:col>26</xdr:col>
          <xdr:colOff>38100</xdr:colOff>
          <xdr:row>112</xdr:row>
          <xdr:rowOff>222250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31750</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31750</xdr:colOff>
          <xdr:row>120</xdr:row>
          <xdr:rowOff>50800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31750</xdr:colOff>
          <xdr:row>120</xdr:row>
          <xdr:rowOff>50800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120</xdr:row>
          <xdr:rowOff>171450</xdr:rowOff>
        </xdr:from>
        <xdr:to>
          <xdr:col>11</xdr:col>
          <xdr:colOff>38100</xdr:colOff>
          <xdr:row>122</xdr:row>
          <xdr:rowOff>31750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31750</xdr:colOff>
          <xdr:row>122</xdr:row>
          <xdr:rowOff>31750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146050</xdr:rowOff>
        </xdr:from>
        <xdr:to>
          <xdr:col>21</xdr:col>
          <xdr:colOff>31750</xdr:colOff>
          <xdr:row>126</xdr:row>
          <xdr:rowOff>31750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146050</xdr:rowOff>
        </xdr:from>
        <xdr:to>
          <xdr:col>25</xdr:col>
          <xdr:colOff>31750</xdr:colOff>
          <xdr:row>126</xdr:row>
          <xdr:rowOff>31750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118</xdr:row>
          <xdr:rowOff>323850</xdr:rowOff>
        </xdr:from>
        <xdr:to>
          <xdr:col>5</xdr:col>
          <xdr:colOff>19050</xdr:colOff>
          <xdr:row>120</xdr:row>
          <xdr:rowOff>50800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31750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165</xdr:row>
          <xdr:rowOff>323850</xdr:rowOff>
        </xdr:from>
        <xdr:to>
          <xdr:col>11</xdr:col>
          <xdr:colOff>0</xdr:colOff>
          <xdr:row>167</xdr:row>
          <xdr:rowOff>31750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167</xdr:row>
          <xdr:rowOff>88900</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168</xdr:row>
          <xdr:rowOff>31750</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31750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88900</xdr:rowOff>
        </xdr:from>
        <xdr:to>
          <xdr:col>29</xdr:col>
          <xdr:colOff>0</xdr:colOff>
          <xdr:row>155</xdr:row>
          <xdr:rowOff>50800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153</xdr:row>
          <xdr:rowOff>88900</xdr:rowOff>
        </xdr:from>
        <xdr:to>
          <xdr:col>32</xdr:col>
          <xdr:colOff>184150</xdr:colOff>
          <xdr:row>155</xdr:row>
          <xdr:rowOff>50800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158</xdr:row>
          <xdr:rowOff>165100</xdr:rowOff>
        </xdr:from>
        <xdr:to>
          <xdr:col>11</xdr:col>
          <xdr:colOff>12700</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222250</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165100</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78933" y="51216278"/>
              <a:ext cx="171450" cy="458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31750</xdr:rowOff>
        </xdr:from>
        <xdr:to>
          <xdr:col>19</xdr:col>
          <xdr:colOff>31750</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31750</xdr:colOff>
          <xdr:row>208</xdr:row>
          <xdr:rowOff>165100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50800</xdr:colOff>
          <xdr:row>209</xdr:row>
          <xdr:rowOff>165100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12700</xdr:rowOff>
        </xdr:from>
        <xdr:to>
          <xdr:col>11</xdr:col>
          <xdr:colOff>31750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68</xdr:row>
          <xdr:rowOff>12700</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70</xdr:row>
          <xdr:rowOff>12700</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72</xdr:row>
          <xdr:rowOff>12700</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50800</xdr:rowOff>
        </xdr:from>
        <xdr:to>
          <xdr:col>2</xdr:col>
          <xdr:colOff>19050</xdr:colOff>
          <xdr:row>218</xdr:row>
          <xdr:rowOff>279400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757106" y="567619"/>
          <a:ext cx="6431491" cy="1400882"/>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31750</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222250</xdr:rowOff>
        </xdr:from>
        <xdr:to>
          <xdr:col>3</xdr:col>
          <xdr:colOff>31750</xdr:colOff>
          <xdr:row>78</xdr:row>
          <xdr:rowOff>50800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31750</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31750</xdr:colOff>
          <xdr:row>79</xdr:row>
          <xdr:rowOff>222250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184150</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184150</xdr:colOff>
          <xdr:row>180</xdr:row>
          <xdr:rowOff>12700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184150</xdr:colOff>
          <xdr:row>181</xdr:row>
          <xdr:rowOff>12700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184150</xdr:colOff>
          <xdr:row>182</xdr:row>
          <xdr:rowOff>12700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184150</xdr:colOff>
          <xdr:row>182</xdr:row>
          <xdr:rowOff>184150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184150</xdr:colOff>
          <xdr:row>184</xdr:row>
          <xdr:rowOff>12700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184150</xdr:colOff>
          <xdr:row>185</xdr:row>
          <xdr:rowOff>12700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184150</xdr:colOff>
          <xdr:row>186</xdr:row>
          <xdr:rowOff>12700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184150</xdr:colOff>
          <xdr:row>187</xdr:row>
          <xdr:rowOff>12700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184150</xdr:colOff>
          <xdr:row>187</xdr:row>
          <xdr:rowOff>184150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184150</xdr:colOff>
          <xdr:row>189</xdr:row>
          <xdr:rowOff>12700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184150</xdr:colOff>
          <xdr:row>190</xdr:row>
          <xdr:rowOff>12700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184150</xdr:colOff>
          <xdr:row>190</xdr:row>
          <xdr:rowOff>184150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184150</xdr:colOff>
          <xdr:row>192</xdr:row>
          <xdr:rowOff>12700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184150</xdr:colOff>
          <xdr:row>193</xdr:row>
          <xdr:rowOff>12700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184150</xdr:colOff>
          <xdr:row>194</xdr:row>
          <xdr:rowOff>12700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184150</xdr:colOff>
          <xdr:row>195</xdr:row>
          <xdr:rowOff>12700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184150</xdr:colOff>
          <xdr:row>195</xdr:row>
          <xdr:rowOff>184150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184150</xdr:colOff>
          <xdr:row>197</xdr:row>
          <xdr:rowOff>12700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184150</xdr:colOff>
          <xdr:row>198</xdr:row>
          <xdr:rowOff>12700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184150</xdr:colOff>
          <xdr:row>199</xdr:row>
          <xdr:rowOff>12700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184150</xdr:colOff>
          <xdr:row>200</xdr:row>
          <xdr:rowOff>12700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184150</xdr:colOff>
          <xdr:row>201</xdr:row>
          <xdr:rowOff>12700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184150</xdr:colOff>
          <xdr:row>202</xdr:row>
          <xdr:rowOff>12700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132</xdr:row>
          <xdr:rowOff>0</xdr:rowOff>
        </xdr:from>
        <xdr:to>
          <xdr:col>18</xdr:col>
          <xdr:colOff>19050</xdr:colOff>
          <xdr:row>132</xdr:row>
          <xdr:rowOff>222250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31750</xdr:colOff>
          <xdr:row>132</xdr:row>
          <xdr:rowOff>222250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50800</xdr:colOff>
          <xdr:row>132</xdr:row>
          <xdr:rowOff>222250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50800</xdr:colOff>
          <xdr:row>130</xdr:row>
          <xdr:rowOff>241300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50800</xdr:colOff>
          <xdr:row>129</xdr:row>
          <xdr:rowOff>241300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50800</xdr:colOff>
          <xdr:row>129</xdr:row>
          <xdr:rowOff>241300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50800</xdr:colOff>
          <xdr:row>129</xdr:row>
          <xdr:rowOff>241300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50800</xdr:colOff>
          <xdr:row>130</xdr:row>
          <xdr:rowOff>241300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50800</xdr:colOff>
          <xdr:row>130</xdr:row>
          <xdr:rowOff>241300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50800</xdr:colOff>
          <xdr:row>130</xdr:row>
          <xdr:rowOff>241300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116</xdr:row>
          <xdr:rowOff>819150</xdr:rowOff>
        </xdr:from>
        <xdr:to>
          <xdr:col>14</xdr:col>
          <xdr:colOff>38100</xdr:colOff>
          <xdr:row>118</xdr:row>
          <xdr:rowOff>31750</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116</xdr:row>
          <xdr:rowOff>819150</xdr:rowOff>
        </xdr:from>
        <xdr:to>
          <xdr:col>21</xdr:col>
          <xdr:colOff>38100</xdr:colOff>
          <xdr:row>118</xdr:row>
          <xdr:rowOff>31750</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146050</xdr:rowOff>
        </xdr:from>
        <xdr:to>
          <xdr:col>21</xdr:col>
          <xdr:colOff>31750</xdr:colOff>
          <xdr:row>137</xdr:row>
          <xdr:rowOff>31750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146050</xdr:rowOff>
        </xdr:from>
        <xdr:to>
          <xdr:col>25</xdr:col>
          <xdr:colOff>31750</xdr:colOff>
          <xdr:row>137</xdr:row>
          <xdr:rowOff>31750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184150</xdr:colOff>
          <xdr:row>209</xdr:row>
          <xdr:rowOff>152400</xdr:rowOff>
        </xdr:from>
        <xdr:to>
          <xdr:col>33</xdr:col>
          <xdr:colOff>38100</xdr:colOff>
          <xdr:row>211</xdr:row>
          <xdr:rowOff>50800</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778933" y="49791056"/>
              <a:ext cx="171450" cy="4727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201</xdr:row>
          <xdr:rowOff>133350</xdr:rowOff>
        </xdr:from>
        <xdr:to>
          <xdr:col>33</xdr:col>
          <xdr:colOff>38100</xdr:colOff>
          <xdr:row>203</xdr:row>
          <xdr:rowOff>50800</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778933" y="25569333"/>
              <a:ext cx="171450" cy="5481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112</xdr:row>
          <xdr:rowOff>184150</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778933" y="29739167"/>
              <a:ext cx="171450" cy="548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125</xdr:row>
          <xdr:rowOff>190500</xdr:rowOff>
        </xdr:from>
        <xdr:to>
          <xdr:col>33</xdr:col>
          <xdr:colOff>38100</xdr:colOff>
          <xdr:row>127</xdr:row>
          <xdr:rowOff>50800</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778933" y="32850667"/>
              <a:ext cx="171450" cy="5100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184150</xdr:rowOff>
        </xdr:from>
        <xdr:to>
          <xdr:col>33</xdr:col>
          <xdr:colOff>50800</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778933" y="36978167"/>
              <a:ext cx="171450" cy="548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151</xdr:row>
          <xdr:rowOff>184150</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778933" y="40654111"/>
              <a:ext cx="171450" cy="5481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161</xdr:row>
          <xdr:rowOff>184150</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778933" y="43123556"/>
              <a:ext cx="171450" cy="548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169</xdr:row>
          <xdr:rowOff>184150</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a:extLst>
            <a:ext uri="{FF2B5EF4-FFF2-40B4-BE49-F238E27FC236}">
              <a16:creationId xmlns:a16="http://schemas.microsoft.com/office/drawing/2014/main" id="{00000000-0008-0000-0500-00001C000000}"/>
            </a:ext>
          </a:extLst>
        </xdr:cNvPr>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a:extLst>
            <a:ext uri="{FF2B5EF4-FFF2-40B4-BE49-F238E27FC236}">
              <a16:creationId xmlns:a16="http://schemas.microsoft.com/office/drawing/2014/main" id="{00000000-0008-0000-0500-00001D000000}"/>
            </a:ext>
          </a:extLst>
        </xdr:cNvPr>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a:extLst>
            <a:ext uri="{FF2B5EF4-FFF2-40B4-BE49-F238E27FC236}">
              <a16:creationId xmlns:a16="http://schemas.microsoft.com/office/drawing/2014/main" id="{00000000-0008-0000-0500-00002B000000}"/>
            </a:ext>
          </a:extLst>
        </xdr:cNvPr>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a:extLst>
            <a:ext uri="{FF2B5EF4-FFF2-40B4-BE49-F238E27FC236}">
              <a16:creationId xmlns:a16="http://schemas.microsoft.com/office/drawing/2014/main" id="{00000000-0008-0000-05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72"/>
  <sheetViews>
    <sheetView showGridLines="0" tabSelected="1" view="pageBreakPreview" zoomScale="80" zoomScaleNormal="90" zoomScaleSheetLayoutView="80" workbookViewId="0">
      <selection activeCell="A2" sqref="A2:E2"/>
    </sheetView>
  </sheetViews>
  <sheetFormatPr defaultRowHeight="13"/>
  <cols>
    <col min="1" max="1" width="27.7265625" style="33" customWidth="1"/>
    <col min="2" max="2" width="12.7265625" style="34" customWidth="1"/>
    <col min="3" max="3" width="19.90625" style="35" customWidth="1"/>
    <col min="4" max="4" width="66.453125" style="35" customWidth="1"/>
    <col min="5" max="5" width="66.453125" customWidth="1"/>
  </cols>
  <sheetData>
    <row r="1" spans="1:5" ht="30" customHeight="1" thickBot="1">
      <c r="A1" s="810" t="s">
        <v>463</v>
      </c>
      <c r="B1" s="810"/>
      <c r="C1" s="810"/>
      <c r="D1" s="810"/>
      <c r="E1" s="810"/>
    </row>
    <row r="2" spans="1:5" ht="17" thickTop="1">
      <c r="A2" s="811" t="s">
        <v>336</v>
      </c>
      <c r="B2" s="811"/>
      <c r="C2" s="811"/>
      <c r="D2" s="811"/>
      <c r="E2" s="811"/>
    </row>
    <row r="3" spans="1:5" s="26" customFormat="1" ht="8.15" customHeight="1">
      <c r="A3" s="812"/>
      <c r="B3" s="812"/>
      <c r="C3" s="812"/>
      <c r="D3" s="812"/>
    </row>
    <row r="4" spans="1:5" s="28" customFormat="1" ht="26">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526</v>
      </c>
      <c r="E8" s="32" t="s">
        <v>198</v>
      </c>
    </row>
    <row r="9" spans="1:5" ht="60" customHeight="1">
      <c r="A9" s="31" t="s">
        <v>199</v>
      </c>
      <c r="B9" s="30" t="s">
        <v>333</v>
      </c>
      <c r="C9" s="148" t="s">
        <v>11</v>
      </c>
      <c r="D9" s="45" t="s">
        <v>525</v>
      </c>
      <c r="E9" s="32" t="s">
        <v>198</v>
      </c>
    </row>
    <row r="10" spans="1:5" ht="72" customHeight="1">
      <c r="A10" s="31" t="s">
        <v>460</v>
      </c>
      <c r="B10" s="30" t="s">
        <v>333</v>
      </c>
      <c r="C10" s="148" t="s">
        <v>11</v>
      </c>
      <c r="D10" s="45" t="s">
        <v>527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5" customHeight="1">
      <c r="A18" s="813" t="s">
        <v>200</v>
      </c>
      <c r="B18" s="813"/>
      <c r="C18" s="813"/>
      <c r="D18" s="813"/>
    </row>
    <row r="19" spans="1:6" ht="5.25" customHeight="1">
      <c r="A19" s="549"/>
      <c r="B19" s="549"/>
      <c r="C19" s="549"/>
      <c r="D19" s="549"/>
    </row>
    <row r="20" spans="1:6" ht="16.5">
      <c r="A20" s="37" t="s">
        <v>312</v>
      </c>
      <c r="B20" s="36"/>
    </row>
    <row r="21" spans="1:6" s="39" customFormat="1" ht="16.5">
      <c r="A21" s="37" t="s">
        <v>335</v>
      </c>
      <c r="B21" s="38"/>
      <c r="C21" s="37"/>
      <c r="D21" s="37"/>
    </row>
    <row r="22" spans="1:6" s="39" customFormat="1" ht="16.5">
      <c r="A22" s="37" t="s">
        <v>201</v>
      </c>
      <c r="B22" s="38"/>
      <c r="C22" s="37"/>
      <c r="D22" s="37"/>
    </row>
    <row r="23" spans="1:6" s="39" customFormat="1" ht="16.5">
      <c r="A23" s="37" t="s">
        <v>264</v>
      </c>
      <c r="B23" s="38"/>
      <c r="C23" s="37"/>
      <c r="D23" s="37"/>
    </row>
    <row r="24" spans="1:6" ht="9.75" customHeight="1">
      <c r="A24" s="35"/>
      <c r="B24" s="36"/>
      <c r="D24" s="36"/>
    </row>
    <row r="25" spans="1:6" s="558" customFormat="1" ht="16.5">
      <c r="A25" s="809" t="s">
        <v>310</v>
      </c>
      <c r="B25" s="809"/>
      <c r="C25" s="809"/>
      <c r="D25" s="809"/>
      <c r="F25" s="559"/>
    </row>
    <row r="26" spans="1:6" s="558" customFormat="1" ht="16.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6"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85" zoomScaleNormal="100" zoomScaleSheetLayoutView="85" workbookViewId="0">
      <selection activeCell="C11" sqref="C11:L11"/>
    </sheetView>
  </sheetViews>
  <sheetFormatPr defaultRowHeight="20.149999999999999" customHeight="1"/>
  <cols>
    <col min="1" max="1" width="4.7265625" customWidth="1"/>
    <col min="2" max="2" width="11" customWidth="1"/>
    <col min="3" max="22" width="2.6328125" customWidth="1"/>
    <col min="23" max="23" width="12.7265625" customWidth="1"/>
    <col min="24" max="24" width="25" customWidth="1"/>
    <col min="25" max="25" width="22.453125" customWidth="1"/>
    <col min="26" max="26" width="21.90625" customWidth="1"/>
    <col min="27" max="27" width="14.7265625" bestFit="1" customWidth="1"/>
    <col min="28" max="28" width="20.90625" customWidth="1"/>
    <col min="29" max="29" width="0" hidden="1" customWidth="1"/>
  </cols>
  <sheetData>
    <row r="1" spans="1:29" ht="20.149999999999999" customHeight="1">
      <c r="A1" s="649" t="s">
        <v>423</v>
      </c>
      <c r="AC1" t="s">
        <v>118</v>
      </c>
    </row>
    <row r="2" spans="1:29" ht="20.149999999999999" customHeight="1">
      <c r="A2" s="650" t="s">
        <v>115</v>
      </c>
    </row>
    <row r="4" spans="1:29" ht="20.149999999999999"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49999999999999"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49999999999999"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49999999999999"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49999999999999"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49999999999999"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49999999999999"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49999999999999" customHeight="1" thickBot="1">
      <c r="A11" s="151"/>
      <c r="B11" s="641" t="s">
        <v>332</v>
      </c>
      <c r="C11" s="820" t="s">
        <v>524</v>
      </c>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49999999999999"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49999999999999"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49999999999999" customHeight="1">
      <c r="A15" s="151"/>
      <c r="B15" s="153" t="s">
        <v>6</v>
      </c>
      <c r="C15" s="827" t="s">
        <v>9</v>
      </c>
      <c r="D15" s="827"/>
      <c r="E15" s="827"/>
      <c r="F15" s="827"/>
      <c r="G15" s="827"/>
      <c r="H15" s="827"/>
      <c r="I15" s="827"/>
      <c r="J15" s="827"/>
      <c r="K15" s="827"/>
      <c r="L15" s="828"/>
      <c r="M15" s="840" t="s">
        <v>503</v>
      </c>
      <c r="N15" s="841"/>
      <c r="O15" s="841"/>
      <c r="P15" s="841"/>
      <c r="Q15" s="841"/>
      <c r="R15" s="841"/>
      <c r="S15" s="841"/>
      <c r="T15" s="841"/>
      <c r="U15" s="841"/>
      <c r="V15" s="841"/>
      <c r="W15" s="842"/>
      <c r="X15" s="843"/>
      <c r="Y15" s="151"/>
      <c r="Z15" s="151"/>
      <c r="AA15" s="151"/>
    </row>
    <row r="16" spans="1:29" ht="20.149999999999999" customHeight="1" thickBot="1">
      <c r="A16" s="151"/>
      <c r="B16" s="154"/>
      <c r="C16" s="827" t="s">
        <v>100</v>
      </c>
      <c r="D16" s="827"/>
      <c r="E16" s="827"/>
      <c r="F16" s="827"/>
      <c r="G16" s="827"/>
      <c r="H16" s="827"/>
      <c r="I16" s="827"/>
      <c r="J16" s="827"/>
      <c r="K16" s="827"/>
      <c r="L16" s="828"/>
      <c r="M16" s="844" t="s">
        <v>503</v>
      </c>
      <c r="N16" s="845"/>
      <c r="O16" s="845"/>
      <c r="P16" s="845"/>
      <c r="Q16" s="845"/>
      <c r="R16" s="845"/>
      <c r="S16" s="845"/>
      <c r="T16" s="845"/>
      <c r="U16" s="846"/>
      <c r="V16" s="846"/>
      <c r="W16" s="847"/>
      <c r="X16" s="848"/>
      <c r="Y16" s="151"/>
      <c r="Z16" s="151"/>
      <c r="AA16" s="151"/>
      <c r="AC16" t="s">
        <v>113</v>
      </c>
    </row>
    <row r="17" spans="1:29" ht="20.149999999999999"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49999999999999" customHeight="1">
      <c r="A18" s="151"/>
      <c r="B18" s="161"/>
      <c r="C18" s="827" t="s">
        <v>105</v>
      </c>
      <c r="D18" s="827"/>
      <c r="E18" s="827"/>
      <c r="F18" s="827"/>
      <c r="G18" s="827"/>
      <c r="H18" s="827"/>
      <c r="I18" s="827"/>
      <c r="J18" s="827"/>
      <c r="K18" s="827"/>
      <c r="L18" s="828"/>
      <c r="M18" s="844" t="s">
        <v>504</v>
      </c>
      <c r="N18" s="845"/>
      <c r="O18" s="845"/>
      <c r="P18" s="845"/>
      <c r="Q18" s="845"/>
      <c r="R18" s="845"/>
      <c r="S18" s="845"/>
      <c r="T18" s="845"/>
      <c r="U18" s="849"/>
      <c r="V18" s="849"/>
      <c r="W18" s="850"/>
      <c r="X18" s="851"/>
      <c r="Y18" s="151"/>
      <c r="Z18" s="151"/>
      <c r="AA18" s="151"/>
    </row>
    <row r="19" spans="1:29" ht="20.149999999999999" customHeight="1">
      <c r="A19" s="151"/>
      <c r="B19" s="154"/>
      <c r="C19" s="827" t="s">
        <v>106</v>
      </c>
      <c r="D19" s="827"/>
      <c r="E19" s="827"/>
      <c r="F19" s="827"/>
      <c r="G19" s="827"/>
      <c r="H19" s="827"/>
      <c r="I19" s="827"/>
      <c r="J19" s="827"/>
      <c r="K19" s="827"/>
      <c r="L19" s="828"/>
      <c r="M19" s="844" t="s">
        <v>505</v>
      </c>
      <c r="N19" s="845"/>
      <c r="O19" s="845"/>
      <c r="P19" s="845"/>
      <c r="Q19" s="845"/>
      <c r="R19" s="845"/>
      <c r="S19" s="845"/>
      <c r="T19" s="845"/>
      <c r="U19" s="845"/>
      <c r="V19" s="845"/>
      <c r="W19" s="852"/>
      <c r="X19" s="853"/>
      <c r="Y19" s="151"/>
      <c r="Z19" s="151"/>
      <c r="AA19" s="151"/>
    </row>
    <row r="20" spans="1:29" ht="20.149999999999999" customHeight="1">
      <c r="A20" s="151"/>
      <c r="B20" s="153" t="s">
        <v>102</v>
      </c>
      <c r="C20" s="827" t="s">
        <v>95</v>
      </c>
      <c r="D20" s="827"/>
      <c r="E20" s="827"/>
      <c r="F20" s="827"/>
      <c r="G20" s="827"/>
      <c r="H20" s="827"/>
      <c r="I20" s="827"/>
      <c r="J20" s="827"/>
      <c r="K20" s="827"/>
      <c r="L20" s="828"/>
      <c r="M20" s="829" t="s">
        <v>506</v>
      </c>
      <c r="N20" s="830"/>
      <c r="O20" s="830"/>
      <c r="P20" s="830"/>
      <c r="Q20" s="830"/>
      <c r="R20" s="830"/>
      <c r="S20" s="830"/>
      <c r="T20" s="830"/>
      <c r="U20" s="830"/>
      <c r="V20" s="830"/>
      <c r="W20" s="831"/>
      <c r="X20" s="832"/>
      <c r="Y20" s="151"/>
      <c r="Z20" s="151"/>
      <c r="AA20" s="151"/>
    </row>
    <row r="21" spans="1:29" ht="20.149999999999999" customHeight="1">
      <c r="A21" s="151"/>
      <c r="B21" s="154"/>
      <c r="C21" s="827" t="s">
        <v>96</v>
      </c>
      <c r="D21" s="827"/>
      <c r="E21" s="827"/>
      <c r="F21" s="827"/>
      <c r="G21" s="827"/>
      <c r="H21" s="827"/>
      <c r="I21" s="827"/>
      <c r="J21" s="827"/>
      <c r="K21" s="827"/>
      <c r="L21" s="828"/>
      <c r="M21" s="859" t="s">
        <v>507</v>
      </c>
      <c r="N21" s="860"/>
      <c r="O21" s="860"/>
      <c r="P21" s="860"/>
      <c r="Q21" s="860"/>
      <c r="R21" s="860"/>
      <c r="S21" s="860"/>
      <c r="T21" s="860"/>
      <c r="U21" s="860"/>
      <c r="V21" s="860"/>
      <c r="W21" s="861"/>
      <c r="X21" s="862"/>
      <c r="Y21" s="151"/>
      <c r="Z21" s="151"/>
      <c r="AA21" s="151"/>
    </row>
    <row r="22" spans="1:29" ht="20.149999999999999" customHeight="1">
      <c r="A22" s="151"/>
      <c r="B22" s="818" t="s">
        <v>149</v>
      </c>
      <c r="C22" s="827" t="s">
        <v>9</v>
      </c>
      <c r="D22" s="827"/>
      <c r="E22" s="827"/>
      <c r="F22" s="827"/>
      <c r="G22" s="827"/>
      <c r="H22" s="827"/>
      <c r="I22" s="827"/>
      <c r="J22" s="827"/>
      <c r="K22" s="827"/>
      <c r="L22" s="828"/>
      <c r="M22" s="829" t="s">
        <v>508</v>
      </c>
      <c r="N22" s="830"/>
      <c r="O22" s="830"/>
      <c r="P22" s="830"/>
      <c r="Q22" s="830"/>
      <c r="R22" s="830"/>
      <c r="S22" s="830"/>
      <c r="T22" s="830"/>
      <c r="U22" s="830"/>
      <c r="V22" s="830"/>
      <c r="W22" s="831"/>
      <c r="X22" s="832"/>
      <c r="Y22" s="151"/>
      <c r="Z22" s="151"/>
      <c r="AA22" s="151"/>
    </row>
    <row r="23" spans="1:29" ht="20.149999999999999" customHeight="1">
      <c r="A23" s="151"/>
      <c r="B23" s="819"/>
      <c r="C23" s="858" t="s">
        <v>146</v>
      </c>
      <c r="D23" s="858"/>
      <c r="E23" s="858"/>
      <c r="F23" s="858"/>
      <c r="G23" s="858"/>
      <c r="H23" s="858"/>
      <c r="I23" s="858"/>
      <c r="J23" s="858"/>
      <c r="K23" s="858"/>
      <c r="L23" s="858"/>
      <c r="M23" s="829" t="s">
        <v>509</v>
      </c>
      <c r="N23" s="830"/>
      <c r="O23" s="830"/>
      <c r="P23" s="830"/>
      <c r="Q23" s="830"/>
      <c r="R23" s="830"/>
      <c r="S23" s="830"/>
      <c r="T23" s="830"/>
      <c r="U23" s="830"/>
      <c r="V23" s="830"/>
      <c r="W23" s="831"/>
      <c r="X23" s="832"/>
      <c r="Y23" s="151"/>
      <c r="Z23" s="151"/>
      <c r="AA23" s="151"/>
    </row>
    <row r="24" spans="1:29" ht="20.149999999999999" customHeight="1">
      <c r="A24" s="151"/>
      <c r="B24" s="153" t="s">
        <v>147</v>
      </c>
      <c r="C24" s="827" t="s">
        <v>0</v>
      </c>
      <c r="D24" s="827"/>
      <c r="E24" s="827"/>
      <c r="F24" s="827"/>
      <c r="G24" s="827"/>
      <c r="H24" s="827"/>
      <c r="I24" s="827"/>
      <c r="J24" s="827"/>
      <c r="K24" s="827"/>
      <c r="L24" s="828"/>
      <c r="M24" s="854" t="s">
        <v>510</v>
      </c>
      <c r="N24" s="855"/>
      <c r="O24" s="855"/>
      <c r="P24" s="855"/>
      <c r="Q24" s="855"/>
      <c r="R24" s="855"/>
      <c r="S24" s="855"/>
      <c r="T24" s="855"/>
      <c r="U24" s="855"/>
      <c r="V24" s="855"/>
      <c r="W24" s="856"/>
      <c r="X24" s="857"/>
      <c r="Y24" s="151"/>
      <c r="Z24" s="151"/>
      <c r="AA24" s="151"/>
    </row>
    <row r="25" spans="1:29" ht="20.149999999999999" customHeight="1">
      <c r="A25" s="151"/>
      <c r="B25" s="161"/>
      <c r="C25" s="827" t="s">
        <v>1</v>
      </c>
      <c r="D25" s="827"/>
      <c r="E25" s="827"/>
      <c r="F25" s="827"/>
      <c r="G25" s="827"/>
      <c r="H25" s="827"/>
      <c r="I25" s="827"/>
      <c r="J25" s="827"/>
      <c r="K25" s="827"/>
      <c r="L25" s="828"/>
      <c r="M25" s="829" t="s">
        <v>511</v>
      </c>
      <c r="N25" s="830"/>
      <c r="O25" s="830"/>
      <c r="P25" s="830"/>
      <c r="Q25" s="830"/>
      <c r="R25" s="830"/>
      <c r="S25" s="830"/>
      <c r="T25" s="830"/>
      <c r="U25" s="830"/>
      <c r="V25" s="830"/>
      <c r="W25" s="831"/>
      <c r="X25" s="832"/>
      <c r="Y25" s="151"/>
      <c r="Z25" s="151"/>
      <c r="AA25" s="151"/>
    </row>
    <row r="26" spans="1:29" ht="20.149999999999999" customHeight="1" thickBot="1">
      <c r="A26" s="151"/>
      <c r="B26" s="162"/>
      <c r="C26" s="827" t="s">
        <v>148</v>
      </c>
      <c r="D26" s="827"/>
      <c r="E26" s="827"/>
      <c r="F26" s="827"/>
      <c r="G26" s="827"/>
      <c r="H26" s="827"/>
      <c r="I26" s="827"/>
      <c r="J26" s="827"/>
      <c r="K26" s="827"/>
      <c r="L26" s="828"/>
      <c r="M26" s="823" t="s">
        <v>512</v>
      </c>
      <c r="N26" s="824"/>
      <c r="O26" s="824"/>
      <c r="P26" s="824"/>
      <c r="Q26" s="824"/>
      <c r="R26" s="824"/>
      <c r="S26" s="824"/>
      <c r="T26" s="824"/>
      <c r="U26" s="824"/>
      <c r="V26" s="824"/>
      <c r="W26" s="825"/>
      <c r="X26" s="826"/>
      <c r="Y26" s="151"/>
      <c r="Z26" s="151"/>
      <c r="AA26" s="151"/>
    </row>
    <row r="27" spans="1:29" ht="20.149999999999999"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49999999999999"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49999999999999"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3" t="s">
        <v>530</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529</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v>1</v>
      </c>
      <c r="D33" s="166">
        <v>3</v>
      </c>
      <c r="E33" s="166">
        <v>3</v>
      </c>
      <c r="F33" s="166">
        <v>4</v>
      </c>
      <c r="G33" s="166">
        <v>5</v>
      </c>
      <c r="H33" s="166">
        <v>6</v>
      </c>
      <c r="I33" s="166">
        <v>7</v>
      </c>
      <c r="J33" s="166">
        <v>8</v>
      </c>
      <c r="K33" s="166">
        <v>9</v>
      </c>
      <c r="L33" s="167">
        <v>0</v>
      </c>
      <c r="M33" s="837" t="s">
        <v>482</v>
      </c>
      <c r="N33" s="838"/>
      <c r="O33" s="838"/>
      <c r="P33" s="838"/>
      <c r="Q33" s="839"/>
      <c r="R33" s="837" t="s">
        <v>482</v>
      </c>
      <c r="S33" s="838"/>
      <c r="T33" s="838"/>
      <c r="U33" s="838"/>
      <c r="V33" s="839"/>
      <c r="W33" s="645" t="s">
        <v>488</v>
      </c>
      <c r="X33" s="168" t="s">
        <v>496</v>
      </c>
      <c r="Y33" s="168" t="s">
        <v>492</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483</v>
      </c>
      <c r="N34" s="816"/>
      <c r="O34" s="816"/>
      <c r="P34" s="816"/>
      <c r="Q34" s="817"/>
      <c r="R34" s="815" t="s">
        <v>483</v>
      </c>
      <c r="S34" s="816"/>
      <c r="T34" s="816"/>
      <c r="U34" s="816"/>
      <c r="V34" s="817"/>
      <c r="W34" s="646" t="s">
        <v>489</v>
      </c>
      <c r="X34" s="173" t="s">
        <v>497</v>
      </c>
      <c r="Y34" s="173" t="s">
        <v>493</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484</v>
      </c>
      <c r="N35" s="816"/>
      <c r="O35" s="816"/>
      <c r="P35" s="816"/>
      <c r="Q35" s="817"/>
      <c r="R35" s="815" t="s">
        <v>484</v>
      </c>
      <c r="S35" s="816"/>
      <c r="T35" s="816"/>
      <c r="U35" s="816"/>
      <c r="V35" s="817"/>
      <c r="W35" s="646" t="s">
        <v>490</v>
      </c>
      <c r="X35" s="173" t="s">
        <v>498</v>
      </c>
      <c r="Y35" s="173" t="s">
        <v>499</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485</v>
      </c>
      <c r="N36" s="816"/>
      <c r="O36" s="816"/>
      <c r="P36" s="816"/>
      <c r="Q36" s="817"/>
      <c r="R36" s="815" t="s">
        <v>487</v>
      </c>
      <c r="S36" s="816"/>
      <c r="T36" s="816"/>
      <c r="U36" s="816"/>
      <c r="V36" s="817"/>
      <c r="W36" s="646" t="s">
        <v>485</v>
      </c>
      <c r="X36" s="173" t="s">
        <v>500</v>
      </c>
      <c r="Y36" s="173" t="s">
        <v>494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486</v>
      </c>
      <c r="N37" s="816"/>
      <c r="O37" s="816"/>
      <c r="P37" s="816"/>
      <c r="Q37" s="817"/>
      <c r="R37" s="815" t="s">
        <v>486</v>
      </c>
      <c r="S37" s="816"/>
      <c r="T37" s="816"/>
      <c r="U37" s="816"/>
      <c r="V37" s="817"/>
      <c r="W37" s="646" t="s">
        <v>491</v>
      </c>
      <c r="X37" s="173" t="s">
        <v>501</v>
      </c>
      <c r="Y37" s="173" t="s">
        <v>502</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486</v>
      </c>
      <c r="N38" s="816"/>
      <c r="O38" s="816"/>
      <c r="P38" s="816"/>
      <c r="Q38" s="817"/>
      <c r="R38" s="815" t="s">
        <v>486</v>
      </c>
      <c r="S38" s="816"/>
      <c r="T38" s="816"/>
      <c r="U38" s="816"/>
      <c r="V38" s="817"/>
      <c r="W38" s="646" t="s">
        <v>491</v>
      </c>
      <c r="X38" s="173" t="s">
        <v>501</v>
      </c>
      <c r="Y38" s="173" t="s">
        <v>495</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49999999999999" customHeight="1">
      <c r="T135" s="2"/>
      <c r="U135" s="2"/>
      <c r="V135" s="2"/>
      <c r="W135" s="2"/>
      <c r="X135" s="2"/>
      <c r="Y135" s="2"/>
    </row>
    <row r="136" spans="1:28" ht="20.149999999999999" customHeight="1">
      <c r="T136" s="2"/>
      <c r="U136" s="2"/>
      <c r="V136" s="2"/>
      <c r="W136" s="2"/>
      <c r="X136" s="2"/>
      <c r="Y136" s="2"/>
    </row>
    <row r="137" spans="1:28" ht="20.149999999999999" customHeight="1">
      <c r="T137" s="2"/>
      <c r="U137" s="2"/>
      <c r="V137" s="2"/>
      <c r="W137" s="2"/>
      <c r="X137" s="2"/>
      <c r="Y137" s="2"/>
    </row>
    <row r="138" spans="1:28" ht="20.149999999999999" customHeight="1">
      <c r="T138" s="2"/>
      <c r="U138" s="2"/>
      <c r="V138" s="20"/>
      <c r="W138" s="20"/>
      <c r="X138" s="2"/>
      <c r="Y138" s="2"/>
    </row>
    <row r="139" spans="1:28" ht="20.149999999999999" customHeight="1">
      <c r="T139" s="2"/>
      <c r="U139" s="2"/>
      <c r="V139" s="21"/>
      <c r="W139" s="21"/>
      <c r="X139" s="2"/>
      <c r="Y139" s="2"/>
    </row>
    <row r="140" spans="1:28" ht="20.149999999999999" customHeight="1">
      <c r="T140" s="2"/>
      <c r="U140" s="2"/>
      <c r="V140" s="22"/>
      <c r="W140" s="22"/>
      <c r="X140" s="2"/>
      <c r="Y140" s="2"/>
    </row>
    <row r="141" spans="1:28" ht="20.149999999999999"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xr:uid="{00000000-0004-0000-0100-000000000000}"/>
  </hyperlinks>
  <pageMargins left="0.70866141732283472" right="0.70866141732283472" top="0.74803149606299213" bottom="0.74803149606299213" header="0.31496062992125984" footer="0.31496062992125984"/>
  <pageSetup paperSize="9" scale="54" fitToHeight="0" orientation="portrait" verticalDpi="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zoomScale="90" zoomScaleNormal="120" zoomScaleSheetLayoutView="90" workbookViewId="0">
      <selection activeCell="V4" sqref="V4:W4"/>
    </sheetView>
  </sheetViews>
  <sheetFormatPr defaultColWidth="9" defaultRowHeight="13"/>
  <cols>
    <col min="1" max="1" width="2.453125" style="46" customWidth="1"/>
    <col min="2" max="6" width="2.7265625" style="46" customWidth="1"/>
    <col min="7" max="35" width="2.453125" style="46" customWidth="1"/>
    <col min="36" max="36" width="2.453125" style="47" customWidth="1"/>
    <col min="37" max="37" width="2.453125" style="46" customWidth="1"/>
    <col min="38" max="38" width="3.453125" style="46" customWidth="1"/>
    <col min="39" max="43" width="9.26953125" style="46" customWidth="1"/>
    <col min="44" max="44" width="9.726562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15">
        <v>4</v>
      </c>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○○ケアサービス</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○○ケアサービス</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100－1234</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千代田区霞が関１－２－２</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○○ビル18Ｆ</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コウロウ　タロウ</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厚労　太郎</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03-3571-0000</v>
      </c>
      <c r="L15" s="969"/>
      <c r="M15" s="969"/>
      <c r="N15" s="969"/>
      <c r="O15" s="969"/>
      <c r="P15" s="967" t="s">
        <v>1</v>
      </c>
      <c r="Q15" s="967"/>
      <c r="R15" s="967"/>
      <c r="S15" s="967"/>
      <c r="T15" s="969" t="str">
        <f>IF(基本情報入力シート!M25="","",基本情報入力シート!M25)</f>
        <v>03-3591-9999</v>
      </c>
      <c r="U15" s="969"/>
      <c r="V15" s="969"/>
      <c r="W15" s="969"/>
      <c r="X15" s="969"/>
      <c r="Y15" s="967" t="s">
        <v>143</v>
      </c>
      <c r="Z15" s="967"/>
      <c r="AA15" s="967"/>
      <c r="AB15" s="967"/>
      <c r="AC15" s="970" t="str">
        <f>IF(基本情報入力シート!M26="","",基本情報入力シート!M26)</f>
        <v>aaa@aaa.aa.jp</v>
      </c>
      <c r="AD15" s="970"/>
      <c r="AE15" s="970"/>
      <c r="AF15" s="970"/>
      <c r="AG15" s="970"/>
      <c r="AH15" s="970"/>
      <c r="AI15" s="970"/>
      <c r="AJ15" s="970"/>
      <c r="AK15" s="50"/>
      <c r="AT15" s="51"/>
    </row>
    <row r="16" spans="1:46" s="49" customFormat="1" ht="12.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513</v>
      </c>
      <c r="C19" s="661" t="s">
        <v>361</v>
      </c>
      <c r="D19" s="199"/>
      <c r="E19" s="200"/>
      <c r="F19" s="200"/>
      <c r="G19" s="200"/>
      <c r="H19" s="200"/>
      <c r="I19" s="200"/>
      <c r="J19" s="200"/>
      <c r="K19" s="200"/>
      <c r="L19" s="769" t="s">
        <v>513</v>
      </c>
      <c r="M19" s="662" t="s">
        <v>360</v>
      </c>
      <c r="N19" s="201"/>
      <c r="O19" s="202"/>
      <c r="P19" s="203"/>
      <c r="Q19" s="203"/>
      <c r="R19" s="203"/>
      <c r="S19" s="203"/>
      <c r="T19" s="203"/>
      <c r="U19" s="203"/>
      <c r="V19" s="203"/>
      <c r="W19" s="770" t="s">
        <v>452</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922" t="s">
        <v>472</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371</v>
      </c>
      <c r="Q27" s="1088"/>
      <c r="R27" s="1088"/>
      <c r="S27" s="1088"/>
      <c r="T27" s="1088"/>
      <c r="U27" s="1089"/>
      <c r="V27" s="727" t="str">
        <f>IF(P28="","",IF(P29="","",IF(P29&gt;P28,"○","☓")))</f>
        <v/>
      </c>
      <c r="W27" s="1090" t="s">
        <v>372</v>
      </c>
      <c r="X27" s="1088"/>
      <c r="Y27" s="1088"/>
      <c r="Z27" s="1088"/>
      <c r="AA27" s="1088"/>
      <c r="AB27" s="1089"/>
      <c r="AC27" s="727" t="str">
        <f>IF(W28="","",IF(W29="","",IF(W29&gt;W28,"○","☓")))</f>
        <v/>
      </c>
      <c r="AD27" s="1090" t="s">
        <v>364</v>
      </c>
      <c r="AE27" s="1088"/>
      <c r="AF27" s="1088"/>
      <c r="AG27" s="1088"/>
      <c r="AH27" s="1088"/>
      <c r="AI27" s="1089"/>
      <c r="AJ27" s="727" t="str">
        <f>IF(AD28="","",IF(AD29="","",IF(AD29&gt;AD28,"○","☓")))</f>
        <v>○</v>
      </c>
    </row>
    <row r="28" spans="1:47">
      <c r="A28" s="688" t="s">
        <v>10</v>
      </c>
      <c r="B28" s="1091" t="s">
        <v>368</v>
      </c>
      <c r="C28" s="1091"/>
      <c r="D28" s="1092">
        <f>IF(V4=0,"",V4)</f>
        <v>4</v>
      </c>
      <c r="E28" s="1092"/>
      <c r="F28" s="693" t="s">
        <v>370</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f>IF('別紙様式2-4 個表_ベースアップ'!O5="","",'別紙様式2-4 個表_ベースアップ'!O5)</f>
        <v>4597200</v>
      </c>
      <c r="AE28" s="1096"/>
      <c r="AF28" s="1096"/>
      <c r="AG28" s="1096"/>
      <c r="AH28" s="1096"/>
      <c r="AI28" s="1096"/>
      <c r="AJ28" s="802" t="s">
        <v>2</v>
      </c>
      <c r="AL28" s="50"/>
    </row>
    <row r="29" spans="1:47" ht="22.5" customHeight="1">
      <c r="A29" s="685" t="s">
        <v>11</v>
      </c>
      <c r="B29" s="1166" t="s">
        <v>379</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f>IFERROR(AD30-AD31,"")</f>
        <v>4598000</v>
      </c>
      <c r="AE29" s="1172"/>
      <c r="AF29" s="1172"/>
      <c r="AG29" s="1172"/>
      <c r="AH29" s="1172"/>
      <c r="AI29" s="1172"/>
      <c r="AJ29" s="803" t="s">
        <v>2</v>
      </c>
    </row>
    <row r="30" spans="1:47" ht="22.5" customHeight="1">
      <c r="A30" s="686"/>
      <c r="B30" s="1173" t="s">
        <v>414</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v>207408000</v>
      </c>
      <c r="AE30" s="1181"/>
      <c r="AF30" s="1181"/>
      <c r="AG30" s="1181"/>
      <c r="AH30" s="1181"/>
      <c r="AI30" s="1181"/>
      <c r="AJ30" s="804" t="s">
        <v>2</v>
      </c>
    </row>
    <row r="31" spans="1:47" ht="33.75" customHeight="1">
      <c r="A31" s="686"/>
      <c r="B31" s="1173" t="s">
        <v>388</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f>IF((AD32-AD33-AD34-AD35-AD36)=0,"",(AD32-AD33-AD34-AD35-AD36))</f>
        <v>202810000</v>
      </c>
      <c r="AE31" s="1096"/>
      <c r="AF31" s="1096"/>
      <c r="AG31" s="1096"/>
      <c r="AH31" s="1096"/>
      <c r="AI31" s="1096"/>
      <c r="AJ31" s="805" t="s">
        <v>2</v>
      </c>
    </row>
    <row r="32" spans="1:47" ht="15" customHeight="1">
      <c r="A32" s="686"/>
      <c r="B32" s="1184"/>
      <c r="C32" s="702" t="s">
        <v>365</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v>231258000</v>
      </c>
      <c r="AE32" s="1191"/>
      <c r="AF32" s="1191"/>
      <c r="AG32" s="1191"/>
      <c r="AH32" s="1191"/>
      <c r="AI32" s="1191"/>
      <c r="AJ32" s="806" t="s">
        <v>2</v>
      </c>
      <c r="AL32" s="50"/>
    </row>
    <row r="33" spans="1:38" ht="15" customHeight="1">
      <c r="A33" s="686"/>
      <c r="B33" s="1184"/>
      <c r="C33" s="697" t="s">
        <v>376</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v>19666000</v>
      </c>
      <c r="AE33" s="1191"/>
      <c r="AF33" s="1191"/>
      <c r="AG33" s="1191"/>
      <c r="AH33" s="1191"/>
      <c r="AI33" s="1191"/>
      <c r="AJ33" s="806" t="s">
        <v>2</v>
      </c>
      <c r="AL33" s="50"/>
    </row>
    <row r="34" spans="1:38" ht="15" customHeight="1">
      <c r="A34" s="686"/>
      <c r="B34" s="1184"/>
      <c r="C34" s="702" t="s">
        <v>378</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v>8782000</v>
      </c>
      <c r="AE34" s="1191"/>
      <c r="AF34" s="1191"/>
      <c r="AG34" s="1191"/>
      <c r="AH34" s="1191"/>
      <c r="AI34" s="1191"/>
      <c r="AJ34" s="806" t="s">
        <v>2</v>
      </c>
      <c r="AL34" s="50"/>
    </row>
    <row r="35" spans="1:38" ht="22.5" customHeight="1">
      <c r="A35" s="686"/>
      <c r="B35" s="1184"/>
      <c r="C35" s="1192" t="s">
        <v>377</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v>0</v>
      </c>
      <c r="AE35" s="1191"/>
      <c r="AF35" s="1191"/>
      <c r="AG35" s="1191"/>
      <c r="AH35" s="1191"/>
      <c r="AI35" s="1191"/>
      <c r="AJ35" s="806" t="s">
        <v>2</v>
      </c>
      <c r="AL35" s="50"/>
    </row>
    <row r="36" spans="1:38" ht="24.75" customHeight="1">
      <c r="A36" s="687"/>
      <c r="B36" s="1185"/>
      <c r="C36" s="1195" t="s">
        <v>369</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v>0</v>
      </c>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05" t="s">
        <v>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473</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480</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479</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478</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474</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382</v>
      </c>
      <c r="AC53" s="952"/>
      <c r="AD53" s="952"/>
      <c r="AE53" s="952"/>
      <c r="AF53" s="952"/>
      <c r="AG53" s="952"/>
      <c r="AH53" s="952"/>
      <c r="AI53" s="952"/>
      <c r="AJ53" s="952"/>
      <c r="AK53" s="952"/>
      <c r="AL53" s="47"/>
      <c r="AU53" s="52"/>
    </row>
    <row r="54" spans="1:47" ht="17.25" customHeight="1" thickBot="1">
      <c r="A54" s="952" t="s">
        <v>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381</v>
      </c>
      <c r="AC54" s="952"/>
      <c r="AD54" s="952"/>
      <c r="AE54" s="952"/>
      <c r="AF54" s="952"/>
      <c r="AG54" s="952"/>
      <c r="AH54" s="952"/>
      <c r="AI54" s="952"/>
      <c r="AJ54" s="952"/>
      <c r="AK54" s="952"/>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468</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418</v>
      </c>
      <c r="AC59" s="952"/>
      <c r="AD59" s="952"/>
      <c r="AE59" s="952"/>
      <c r="AF59" s="952"/>
      <c r="AG59" s="952"/>
      <c r="AH59" s="952"/>
      <c r="AI59" s="952"/>
      <c r="AJ59" s="952"/>
      <c r="AK59" s="952"/>
      <c r="AL59" s="47"/>
      <c r="AU59" s="52"/>
    </row>
    <row r="60" spans="1:47" ht="17.25" customHeight="1">
      <c r="A60" s="952" t="s">
        <v>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383</v>
      </c>
      <c r="AC60" s="952"/>
      <c r="AD60" s="952"/>
      <c r="AE60" s="952"/>
      <c r="AF60" s="952"/>
      <c r="AG60" s="952"/>
      <c r="AH60" s="952"/>
      <c r="AI60" s="952"/>
      <c r="AJ60" s="952"/>
      <c r="AK60" s="952"/>
      <c r="AL60" s="47"/>
      <c r="AU60" s="52"/>
    </row>
    <row r="61" spans="1:47" ht="27.75" customHeight="1">
      <c r="A61" s="1208" t="s">
        <v>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419</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459</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438</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437</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451</v>
      </c>
      <c r="AU65" s="52"/>
    </row>
    <row r="66" spans="1:52" ht="22.5" customHeight="1" thickBot="1">
      <c r="A66" s="1097"/>
      <c r="B66" s="242" t="s">
        <v>412</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477</v>
      </c>
      <c r="B88" s="1152" t="s">
        <v>476</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382</v>
      </c>
      <c r="AC90" s="952"/>
      <c r="AD90" s="952"/>
      <c r="AE90" s="952"/>
      <c r="AF90" s="952"/>
      <c r="AG90" s="952"/>
      <c r="AH90" s="952"/>
      <c r="AI90" s="952"/>
      <c r="AJ90" s="952"/>
      <c r="AK90" s="952"/>
      <c r="AL90" s="47"/>
      <c r="AU90" s="52"/>
    </row>
    <row r="91" spans="1:52" ht="17.25" customHeight="1">
      <c r="A91" s="952" t="s">
        <v>522</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395</v>
      </c>
      <c r="AC91" s="952"/>
      <c r="AD91" s="952"/>
      <c r="AE91" s="952"/>
      <c r="AF91" s="952"/>
      <c r="AG91" s="952"/>
      <c r="AH91" s="952"/>
      <c r="AI91" s="952"/>
      <c r="AJ91" s="952"/>
      <c r="AK91" s="952"/>
      <c r="AL91" s="47"/>
      <c r="AU91" s="52"/>
    </row>
    <row r="92" spans="1:52" ht="17.25" customHeight="1" thickBot="1">
      <c r="A92" s="926" t="s">
        <v>481</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429</v>
      </c>
      <c r="C93" s="930"/>
      <c r="D93" s="930"/>
      <c r="E93" s="930"/>
      <c r="F93" s="930"/>
      <c r="G93" s="930"/>
      <c r="H93" s="930"/>
      <c r="I93" s="930"/>
      <c r="J93" s="930"/>
      <c r="K93" s="930"/>
      <c r="L93" s="930"/>
      <c r="M93" s="930"/>
      <c r="N93" s="931"/>
      <c r="O93" s="932">
        <f>SUM('別紙様式2-4 個表_ベースアップ'!AI12:AI111)</f>
        <v>3774607</v>
      </c>
      <c r="P93" s="933"/>
      <c r="Q93" s="933"/>
      <c r="R93" s="933"/>
      <c r="S93" s="933"/>
      <c r="T93" s="933"/>
      <c r="U93" s="934"/>
      <c r="V93" s="575" t="s">
        <v>2</v>
      </c>
      <c r="W93" s="576"/>
      <c r="X93" s="577"/>
      <c r="Y93" s="577"/>
      <c r="Z93" s="578"/>
      <c r="AA93" s="579"/>
      <c r="AB93" s="953" t="s">
        <v>204</v>
      </c>
      <c r="AC93" s="954" t="str">
        <f>IF(X94=0,"",IF(X94&gt;=200/3,"○","×"))</f>
        <v>○</v>
      </c>
      <c r="AD93" s="957" t="s">
        <v>409</v>
      </c>
      <c r="AE93" s="733"/>
      <c r="AF93" s="733"/>
      <c r="AG93" s="733"/>
      <c r="AH93" s="733"/>
      <c r="AI93" s="733"/>
      <c r="AJ93" s="733"/>
      <c r="AK93" s="733"/>
      <c r="AL93" s="47"/>
      <c r="AU93" s="52"/>
    </row>
    <row r="94" spans="1:52" ht="17.25" customHeight="1" thickBot="1">
      <c r="A94" s="735"/>
      <c r="B94" s="735"/>
      <c r="C94" s="733"/>
      <c r="D94" s="946" t="s">
        <v>430</v>
      </c>
      <c r="E94" s="947"/>
      <c r="F94" s="947"/>
      <c r="G94" s="947"/>
      <c r="H94" s="947"/>
      <c r="I94" s="947"/>
      <c r="J94" s="947"/>
      <c r="K94" s="947"/>
      <c r="L94" s="947"/>
      <c r="M94" s="947"/>
      <c r="N94" s="947"/>
      <c r="O94" s="935">
        <f>SUM('別紙様式2-4 個表_ベースアップ'!AJ12:AJ111)</f>
        <v>2747615</v>
      </c>
      <c r="P94" s="936"/>
      <c r="Q94" s="936"/>
      <c r="R94" s="936"/>
      <c r="S94" s="936"/>
      <c r="T94" s="936"/>
      <c r="U94" s="937"/>
      <c r="V94" s="580" t="s">
        <v>2</v>
      </c>
      <c r="W94" s="581" t="s">
        <v>44</v>
      </c>
      <c r="X94" s="938">
        <f>IFERROR(O94/O93*100,0)</f>
        <v>72.792081400792185</v>
      </c>
      <c r="Y94" s="939"/>
      <c r="Z94" s="574" t="s">
        <v>45</v>
      </c>
      <c r="AA94" s="582" t="s">
        <v>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322</v>
      </c>
      <c r="P95" s="940"/>
      <c r="Q95" s="941"/>
      <c r="R95" s="942">
        <f>O94/AH99</f>
        <v>457935.83333333331</v>
      </c>
      <c r="S95" s="943"/>
      <c r="T95" s="943"/>
      <c r="U95" s="944"/>
      <c r="V95" s="583" t="s">
        <v>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431</v>
      </c>
      <c r="C96" s="930"/>
      <c r="D96" s="930"/>
      <c r="E96" s="930"/>
      <c r="F96" s="930"/>
      <c r="G96" s="930"/>
      <c r="H96" s="930"/>
      <c r="I96" s="930"/>
      <c r="J96" s="930"/>
      <c r="K96" s="930"/>
      <c r="L96" s="930"/>
      <c r="M96" s="930"/>
      <c r="N96" s="931"/>
      <c r="O96" s="932">
        <f>SUM('別紙様式2-4 個表_ベースアップ'!AK12:AK111)</f>
        <v>823393</v>
      </c>
      <c r="P96" s="933"/>
      <c r="Q96" s="933"/>
      <c r="R96" s="933"/>
      <c r="S96" s="933"/>
      <c r="T96" s="933"/>
      <c r="U96" s="934"/>
      <c r="V96" s="737" t="s">
        <v>2</v>
      </c>
      <c r="W96" s="576"/>
      <c r="X96" s="577"/>
      <c r="Y96" s="577"/>
      <c r="Z96" s="578"/>
      <c r="AA96" s="579"/>
      <c r="AB96" s="953" t="s">
        <v>204</v>
      </c>
      <c r="AC96" s="954" t="str">
        <f>IF(X97=0,"",IF(X97&gt;=200/3,"○","×"))</f>
        <v>○</v>
      </c>
      <c r="AD96" s="958"/>
      <c r="AE96" s="733"/>
      <c r="AF96" s="733"/>
      <c r="AG96" s="733"/>
      <c r="AH96" s="733"/>
      <c r="AI96" s="733"/>
      <c r="AJ96" s="733"/>
      <c r="AK96" s="733"/>
      <c r="AL96" s="47"/>
      <c r="AU96" s="52"/>
    </row>
    <row r="97" spans="1:52" ht="17.25" customHeight="1" thickBot="1">
      <c r="A97" s="735"/>
      <c r="B97" s="735"/>
      <c r="C97" s="733"/>
      <c r="D97" s="946" t="s">
        <v>432</v>
      </c>
      <c r="E97" s="947"/>
      <c r="F97" s="947"/>
      <c r="G97" s="947"/>
      <c r="H97" s="947"/>
      <c r="I97" s="947"/>
      <c r="J97" s="947"/>
      <c r="K97" s="947"/>
      <c r="L97" s="947"/>
      <c r="M97" s="947"/>
      <c r="N97" s="947"/>
      <c r="O97" s="935">
        <f>SUM('別紙様式2-4 個表_ベースアップ'!AL12:AL111)</f>
        <v>563340</v>
      </c>
      <c r="P97" s="936"/>
      <c r="Q97" s="936"/>
      <c r="R97" s="936"/>
      <c r="S97" s="936"/>
      <c r="T97" s="936"/>
      <c r="U97" s="937"/>
      <c r="V97" s="738" t="s">
        <v>2</v>
      </c>
      <c r="W97" s="581" t="s">
        <v>44</v>
      </c>
      <c r="X97" s="938">
        <f>IFERROR(O97/O96*100,0)</f>
        <v>68.416904200059989</v>
      </c>
      <c r="Y97" s="939"/>
      <c r="Z97" s="574" t="s">
        <v>45</v>
      </c>
      <c r="AA97" s="582" t="s">
        <v>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322</v>
      </c>
      <c r="P98" s="940"/>
      <c r="Q98" s="941"/>
      <c r="R98" s="942">
        <f>O97/AH99</f>
        <v>93890</v>
      </c>
      <c r="S98" s="943"/>
      <c r="T98" s="943"/>
      <c r="U98" s="944"/>
      <c r="V98" s="739" t="s">
        <v>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25">
        <v>4</v>
      </c>
      <c r="R99" s="925"/>
      <c r="S99" s="214" t="s">
        <v>12</v>
      </c>
      <c r="T99" s="925">
        <v>10</v>
      </c>
      <c r="U99" s="925"/>
      <c r="V99" s="214" t="s">
        <v>13</v>
      </c>
      <c r="W99" s="950" t="s">
        <v>14</v>
      </c>
      <c r="X99" s="950"/>
      <c r="Y99" s="214" t="s">
        <v>33</v>
      </c>
      <c r="Z99" s="214"/>
      <c r="AA99" s="925">
        <v>5</v>
      </c>
      <c r="AB99" s="925"/>
      <c r="AC99" s="214" t="s">
        <v>12</v>
      </c>
      <c r="AD99" s="925">
        <v>3</v>
      </c>
      <c r="AE99" s="925"/>
      <c r="AF99" s="214" t="s">
        <v>13</v>
      </c>
      <c r="AG99" s="214" t="s">
        <v>162</v>
      </c>
      <c r="AH99" s="214">
        <f>IF(Q99&gt;=1,(AA99*12+AD99)-(Q99*12+T99)+1,"")</f>
        <v>6</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453</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3.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453</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t="s">
        <v>514</v>
      </c>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3.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v>4</v>
      </c>
      <c r="O137" s="1217"/>
      <c r="P137" s="710" t="s">
        <v>5</v>
      </c>
      <c r="Q137" s="1217">
        <v>2</v>
      </c>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453</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467</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453</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453</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453</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453</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453</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3.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v>4</v>
      </c>
      <c r="E229" s="1084"/>
      <c r="F229" s="463" t="s">
        <v>5</v>
      </c>
      <c r="G229" s="1083" t="s">
        <v>515</v>
      </c>
      <c r="H229" s="1084"/>
      <c r="I229" s="463" t="s">
        <v>4</v>
      </c>
      <c r="J229" s="1083" t="s">
        <v>515</v>
      </c>
      <c r="K229" s="1084"/>
      <c r="L229" s="463" t="s">
        <v>3</v>
      </c>
      <c r="M229" s="464"/>
      <c r="N229" s="1085" t="s">
        <v>6</v>
      </c>
      <c r="O229" s="1085"/>
      <c r="P229" s="1085"/>
      <c r="Q229" s="1086" t="str">
        <f>IF(G9="","",G9)</f>
        <v>○○ケアサービス</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t="s">
        <v>516</v>
      </c>
      <c r="T230" s="1080"/>
      <c r="U230" s="1080"/>
      <c r="V230" s="1080"/>
      <c r="W230" s="1080"/>
      <c r="X230" s="1081" t="s">
        <v>96</v>
      </c>
      <c r="Y230" s="1081"/>
      <c r="Z230" s="1080" t="s">
        <v>517</v>
      </c>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1" orientation="portrait" verticalDpi="0"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203200</xdr:colOff>
                    <xdr:row>206</xdr:row>
                    <xdr:rowOff>50800</xdr:rowOff>
                  </from>
                  <to>
                    <xdr:col>5</xdr:col>
                    <xdr:colOff>19050</xdr:colOff>
                    <xdr:row>206</xdr:row>
                    <xdr:rowOff>184150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203200</xdr:colOff>
                    <xdr:row>207</xdr:row>
                    <xdr:rowOff>38100</xdr:rowOff>
                  </from>
                  <to>
                    <xdr:col>5</xdr:col>
                    <xdr:colOff>19050</xdr:colOff>
                    <xdr:row>207</xdr:row>
                    <xdr:rowOff>165100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203200</xdr:colOff>
                    <xdr:row>207</xdr:row>
                    <xdr:rowOff>171450</xdr:rowOff>
                  </from>
                  <to>
                    <xdr:col>5</xdr:col>
                    <xdr:colOff>0</xdr:colOff>
                    <xdr:row>209</xdr:row>
                    <xdr:rowOff>31750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203200</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31750</xdr:rowOff>
                  </from>
                  <to>
                    <xdr:col>19</xdr:col>
                    <xdr:colOff>31750</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31750</xdr:colOff>
                    <xdr:row>108</xdr:row>
                    <xdr:rowOff>222250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222250</xdr:rowOff>
                  </from>
                  <to>
                    <xdr:col>5</xdr:col>
                    <xdr:colOff>31750</xdr:colOff>
                    <xdr:row>107</xdr:row>
                    <xdr:rowOff>31750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222250</xdr:rowOff>
                  </from>
                  <to>
                    <xdr:col>9</xdr:col>
                    <xdr:colOff>31750</xdr:colOff>
                    <xdr:row>107</xdr:row>
                    <xdr:rowOff>31750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222250</xdr:rowOff>
                  </from>
                  <to>
                    <xdr:col>15</xdr:col>
                    <xdr:colOff>31750</xdr:colOff>
                    <xdr:row>107</xdr:row>
                    <xdr:rowOff>31750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222250</xdr:rowOff>
                  </from>
                  <to>
                    <xdr:col>22</xdr:col>
                    <xdr:colOff>31750</xdr:colOff>
                    <xdr:row>107</xdr:row>
                    <xdr:rowOff>31750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222250</xdr:rowOff>
                  </from>
                  <to>
                    <xdr:col>26</xdr:col>
                    <xdr:colOff>31750</xdr:colOff>
                    <xdr:row>107</xdr:row>
                    <xdr:rowOff>31750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184150</xdr:colOff>
                    <xdr:row>108</xdr:row>
                    <xdr:rowOff>0</xdr:rowOff>
                  </from>
                  <to>
                    <xdr:col>11</xdr:col>
                    <xdr:colOff>38100</xdr:colOff>
                    <xdr:row>108</xdr:row>
                    <xdr:rowOff>222250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165100</xdr:colOff>
                    <xdr:row>108</xdr:row>
                    <xdr:rowOff>0</xdr:rowOff>
                  </from>
                  <to>
                    <xdr:col>18</xdr:col>
                    <xdr:colOff>19050</xdr:colOff>
                    <xdr:row>108</xdr:row>
                    <xdr:rowOff>222250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184150</xdr:colOff>
                    <xdr:row>112</xdr:row>
                    <xdr:rowOff>0</xdr:rowOff>
                  </from>
                  <to>
                    <xdr:col>22</xdr:col>
                    <xdr:colOff>38100</xdr:colOff>
                    <xdr:row>112</xdr:row>
                    <xdr:rowOff>222250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184150</xdr:colOff>
                    <xdr:row>112</xdr:row>
                    <xdr:rowOff>0</xdr:rowOff>
                  </from>
                  <to>
                    <xdr:col>26</xdr:col>
                    <xdr:colOff>38100</xdr:colOff>
                    <xdr:row>112</xdr:row>
                    <xdr:rowOff>222250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31750</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31750</xdr:colOff>
                    <xdr:row>120</xdr:row>
                    <xdr:rowOff>50800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31750</xdr:colOff>
                    <xdr:row>120</xdr:row>
                    <xdr:rowOff>50800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184150</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184150</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184150</xdr:colOff>
                    <xdr:row>120</xdr:row>
                    <xdr:rowOff>171450</xdr:rowOff>
                  </from>
                  <to>
                    <xdr:col>11</xdr:col>
                    <xdr:colOff>38100</xdr:colOff>
                    <xdr:row>122</xdr:row>
                    <xdr:rowOff>31750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31750</xdr:colOff>
                    <xdr:row>122</xdr:row>
                    <xdr:rowOff>31750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146050</xdr:rowOff>
                  </from>
                  <to>
                    <xdr:col>21</xdr:col>
                    <xdr:colOff>31750</xdr:colOff>
                    <xdr:row>126</xdr:row>
                    <xdr:rowOff>31750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146050</xdr:rowOff>
                  </from>
                  <to>
                    <xdr:col>25</xdr:col>
                    <xdr:colOff>31750</xdr:colOff>
                    <xdr:row>126</xdr:row>
                    <xdr:rowOff>31750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203200</xdr:colOff>
                    <xdr:row>118</xdr:row>
                    <xdr:rowOff>323850</xdr:rowOff>
                  </from>
                  <to>
                    <xdr:col>5</xdr:col>
                    <xdr:colOff>19050</xdr:colOff>
                    <xdr:row>120</xdr:row>
                    <xdr:rowOff>50800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31750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184150</xdr:colOff>
                    <xdr:row>165</xdr:row>
                    <xdr:rowOff>323850</xdr:rowOff>
                  </from>
                  <to>
                    <xdr:col>11</xdr:col>
                    <xdr:colOff>0</xdr:colOff>
                    <xdr:row>167</xdr:row>
                    <xdr:rowOff>31750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184150</xdr:colOff>
                    <xdr:row>167</xdr:row>
                    <xdr:rowOff>88900</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184150</xdr:colOff>
                    <xdr:row>168</xdr:row>
                    <xdr:rowOff>31750</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31750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88900</xdr:rowOff>
                  </from>
                  <to>
                    <xdr:col>29</xdr:col>
                    <xdr:colOff>0</xdr:colOff>
                    <xdr:row>155</xdr:row>
                    <xdr:rowOff>50800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165100</xdr:colOff>
                    <xdr:row>153</xdr:row>
                    <xdr:rowOff>88900</xdr:rowOff>
                  </from>
                  <to>
                    <xdr:col>32</xdr:col>
                    <xdr:colOff>184150</xdr:colOff>
                    <xdr:row>155</xdr:row>
                    <xdr:rowOff>50800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184150</xdr:colOff>
                    <xdr:row>158</xdr:row>
                    <xdr:rowOff>165100</xdr:rowOff>
                  </from>
                  <to>
                    <xdr:col>11</xdr:col>
                    <xdr:colOff>12700</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222250</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165100</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31750</xdr:rowOff>
                  </from>
                  <to>
                    <xdr:col>19</xdr:col>
                    <xdr:colOff>31750</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31750</xdr:colOff>
                    <xdr:row>208</xdr:row>
                    <xdr:rowOff>165100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50800</xdr:colOff>
                    <xdr:row>209</xdr:row>
                    <xdr:rowOff>165100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12700</xdr:rowOff>
                  </from>
                  <to>
                    <xdr:col>11</xdr:col>
                    <xdr:colOff>31750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184150</xdr:colOff>
                    <xdr:row>68</xdr:row>
                    <xdr:rowOff>12700</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184150</xdr:colOff>
                    <xdr:row>70</xdr:row>
                    <xdr:rowOff>12700</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184150</xdr:colOff>
                    <xdr:row>72</xdr:row>
                    <xdr:rowOff>12700</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31750</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222250</xdr:rowOff>
                  </from>
                  <to>
                    <xdr:col>3</xdr:col>
                    <xdr:colOff>31750</xdr:colOff>
                    <xdr:row>78</xdr:row>
                    <xdr:rowOff>50800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31750</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31750</xdr:colOff>
                    <xdr:row>79</xdr:row>
                    <xdr:rowOff>222250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12700</xdr:colOff>
                    <xdr:row>219</xdr:row>
                    <xdr:rowOff>304800</xdr:rowOff>
                  </from>
                  <to>
                    <xdr:col>2</xdr:col>
                    <xdr:colOff>31750</xdr:colOff>
                    <xdr:row>221</xdr:row>
                    <xdr:rowOff>12700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50800</xdr:rowOff>
                  </from>
                  <to>
                    <xdr:col>2</xdr:col>
                    <xdr:colOff>19050</xdr:colOff>
                    <xdr:row>218</xdr:row>
                    <xdr:rowOff>279400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184150</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184150</xdr:colOff>
                    <xdr:row>180</xdr:row>
                    <xdr:rowOff>12700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184150</xdr:colOff>
                    <xdr:row>181</xdr:row>
                    <xdr:rowOff>12700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184150</xdr:colOff>
                    <xdr:row>182</xdr:row>
                    <xdr:rowOff>12700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184150</xdr:colOff>
                    <xdr:row>182</xdr:row>
                    <xdr:rowOff>184150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184150</xdr:colOff>
                    <xdr:row>184</xdr:row>
                    <xdr:rowOff>12700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184150</xdr:colOff>
                    <xdr:row>185</xdr:row>
                    <xdr:rowOff>12700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184150</xdr:colOff>
                    <xdr:row>186</xdr:row>
                    <xdr:rowOff>12700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184150</xdr:colOff>
                    <xdr:row>187</xdr:row>
                    <xdr:rowOff>12700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184150</xdr:colOff>
                    <xdr:row>187</xdr:row>
                    <xdr:rowOff>184150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184150</xdr:colOff>
                    <xdr:row>189</xdr:row>
                    <xdr:rowOff>12700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184150</xdr:colOff>
                    <xdr:row>190</xdr:row>
                    <xdr:rowOff>12700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184150</xdr:colOff>
                    <xdr:row>190</xdr:row>
                    <xdr:rowOff>184150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184150</xdr:colOff>
                    <xdr:row>192</xdr:row>
                    <xdr:rowOff>12700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184150</xdr:colOff>
                    <xdr:row>193</xdr:row>
                    <xdr:rowOff>12700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184150</xdr:colOff>
                    <xdr:row>194</xdr:row>
                    <xdr:rowOff>12700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184150</xdr:colOff>
                    <xdr:row>195</xdr:row>
                    <xdr:rowOff>12700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184150</xdr:colOff>
                    <xdr:row>195</xdr:row>
                    <xdr:rowOff>184150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184150</xdr:colOff>
                    <xdr:row>197</xdr:row>
                    <xdr:rowOff>12700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184150</xdr:colOff>
                    <xdr:row>198</xdr:row>
                    <xdr:rowOff>12700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184150</xdr:colOff>
                    <xdr:row>199</xdr:row>
                    <xdr:rowOff>12700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184150</xdr:colOff>
                    <xdr:row>200</xdr:row>
                    <xdr:rowOff>12700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184150</xdr:colOff>
                    <xdr:row>201</xdr:row>
                    <xdr:rowOff>12700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184150</xdr:colOff>
                    <xdr:row>202</xdr:row>
                    <xdr:rowOff>12700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165100</xdr:colOff>
                    <xdr:row>132</xdr:row>
                    <xdr:rowOff>0</xdr:rowOff>
                  </from>
                  <to>
                    <xdr:col>18</xdr:col>
                    <xdr:colOff>19050</xdr:colOff>
                    <xdr:row>132</xdr:row>
                    <xdr:rowOff>222250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31750</xdr:colOff>
                    <xdr:row>132</xdr:row>
                    <xdr:rowOff>222250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50800</xdr:colOff>
                    <xdr:row>132</xdr:row>
                    <xdr:rowOff>222250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50800</xdr:colOff>
                    <xdr:row>130</xdr:row>
                    <xdr:rowOff>241300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50800</xdr:colOff>
                    <xdr:row>129</xdr:row>
                    <xdr:rowOff>241300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50800</xdr:colOff>
                    <xdr:row>129</xdr:row>
                    <xdr:rowOff>241300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50800</xdr:colOff>
                    <xdr:row>129</xdr:row>
                    <xdr:rowOff>241300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50800</xdr:colOff>
                    <xdr:row>130</xdr:row>
                    <xdr:rowOff>241300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50800</xdr:colOff>
                    <xdr:row>130</xdr:row>
                    <xdr:rowOff>241300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50800</xdr:colOff>
                    <xdr:row>130</xdr:row>
                    <xdr:rowOff>241300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184150</xdr:colOff>
                    <xdr:row>116</xdr:row>
                    <xdr:rowOff>819150</xdr:rowOff>
                  </from>
                  <to>
                    <xdr:col>14</xdr:col>
                    <xdr:colOff>38100</xdr:colOff>
                    <xdr:row>118</xdr:row>
                    <xdr:rowOff>31750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184150</xdr:colOff>
                    <xdr:row>116</xdr:row>
                    <xdr:rowOff>819150</xdr:rowOff>
                  </from>
                  <to>
                    <xdr:col>21</xdr:col>
                    <xdr:colOff>38100</xdr:colOff>
                    <xdr:row>118</xdr:row>
                    <xdr:rowOff>31750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146050</xdr:rowOff>
                  </from>
                  <to>
                    <xdr:col>21</xdr:col>
                    <xdr:colOff>31750</xdr:colOff>
                    <xdr:row>137</xdr:row>
                    <xdr:rowOff>31750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146050</xdr:rowOff>
                  </from>
                  <to>
                    <xdr:col>25</xdr:col>
                    <xdr:colOff>31750</xdr:colOff>
                    <xdr:row>137</xdr:row>
                    <xdr:rowOff>31750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184150</xdr:colOff>
                    <xdr:row>209</xdr:row>
                    <xdr:rowOff>152400</xdr:rowOff>
                  </from>
                  <to>
                    <xdr:col>33</xdr:col>
                    <xdr:colOff>38100</xdr:colOff>
                    <xdr:row>211</xdr:row>
                    <xdr:rowOff>50800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184150</xdr:colOff>
                    <xdr:row>201</xdr:row>
                    <xdr:rowOff>133350</xdr:rowOff>
                  </from>
                  <to>
                    <xdr:col>33</xdr:col>
                    <xdr:colOff>38100</xdr:colOff>
                    <xdr:row>203</xdr:row>
                    <xdr:rowOff>50800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184150</xdr:colOff>
                    <xdr:row>112</xdr:row>
                    <xdr:rowOff>184150</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184150</xdr:colOff>
                    <xdr:row>125</xdr:row>
                    <xdr:rowOff>190500</xdr:rowOff>
                  </from>
                  <to>
                    <xdr:col>33</xdr:col>
                    <xdr:colOff>38100</xdr:colOff>
                    <xdr:row>127</xdr:row>
                    <xdr:rowOff>50800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184150</xdr:rowOff>
                  </from>
                  <to>
                    <xdr:col>33</xdr:col>
                    <xdr:colOff>50800</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184150</xdr:colOff>
                    <xdr:row>151</xdr:row>
                    <xdr:rowOff>184150</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184150</xdr:colOff>
                    <xdr:row>161</xdr:row>
                    <xdr:rowOff>184150</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184150</xdr:colOff>
                    <xdr:row>169</xdr:row>
                    <xdr:rowOff>184150</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70" zoomScaleNormal="85" zoomScaleSheetLayoutView="70" zoomScalePageLayoutView="70" workbookViewId="0">
      <selection activeCell="S12" sqref="S12"/>
    </sheetView>
  </sheetViews>
  <sheetFormatPr defaultColWidth="2.453125" defaultRowHeight="13"/>
  <cols>
    <col min="1" max="1" width="3.6328125" style="46" customWidth="1"/>
    <col min="2" max="11" width="2.6328125" style="46" customWidth="1"/>
    <col min="12" max="12" width="13.7265625" style="46" customWidth="1"/>
    <col min="13" max="13" width="11.26953125" style="46" customWidth="1"/>
    <col min="14" max="14" width="13.90625" style="46" customWidth="1"/>
    <col min="15" max="16" width="31.26953125" style="46" customWidth="1"/>
    <col min="17" max="17" width="10.6328125" style="46" customWidth="1"/>
    <col min="18" max="20" width="10" style="46" customWidth="1"/>
    <col min="21" max="21" width="6.7265625" style="46" customWidth="1"/>
    <col min="22" max="22" width="4.26953125" style="46" customWidth="1"/>
    <col min="23" max="23" width="3.6328125" style="46" customWidth="1"/>
    <col min="24" max="24" width="3.08984375" style="46" customWidth="1"/>
    <col min="25" max="25" width="3.6328125" style="46" customWidth="1"/>
    <col min="26" max="26" width="7.90625" style="46" customWidth="1"/>
    <col min="27" max="27" width="3.6328125" style="46" customWidth="1"/>
    <col min="28" max="28" width="3.08984375" style="46" customWidth="1"/>
    <col min="29" max="29" width="3.6328125" style="46" customWidth="1"/>
    <col min="30" max="30" width="3.08984375" style="46" customWidth="1"/>
    <col min="31" max="31" width="2.453125" style="46" customWidth="1"/>
    <col min="32" max="32" width="3.453125" style="46" customWidth="1"/>
    <col min="33" max="33" width="5.453125" style="46" customWidth="1"/>
    <col min="34" max="34" width="14.26953125" style="46" customWidth="1"/>
    <col min="35" max="35" width="1.90625" style="46" customWidth="1"/>
    <col min="36" max="16384" width="2.4531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469</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410</v>
      </c>
      <c r="R7" s="1238" t="s">
        <v>441</v>
      </c>
      <c r="S7" s="478" t="s">
        <v>458</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446</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445</v>
      </c>
      <c r="U9" s="1236" t="s">
        <v>111</v>
      </c>
      <c r="V9" s="1227" t="s">
        <v>444</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59" fitToHeight="0" orientation="landscape" verticalDpi="0"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115"/>
  <sheetViews>
    <sheetView view="pageBreakPreview" zoomScale="55" zoomScaleNormal="55" zoomScaleSheetLayoutView="55" workbookViewId="0">
      <selection activeCell="S12" sqref="S12"/>
    </sheetView>
  </sheetViews>
  <sheetFormatPr defaultColWidth="2.453125" defaultRowHeight="13"/>
  <cols>
    <col min="1" max="1" width="3.7265625" style="46" customWidth="1"/>
    <col min="2" max="11" width="2.6328125" style="46" customWidth="1"/>
    <col min="12" max="12" width="12.453125" style="46" customWidth="1"/>
    <col min="13" max="13" width="11.90625" style="46" customWidth="1"/>
    <col min="14" max="14" width="12.6328125" style="46" customWidth="1"/>
    <col min="15" max="16" width="31.26953125" style="46" customWidth="1"/>
    <col min="17" max="17" width="10.6328125" style="46" customWidth="1"/>
    <col min="18" max="18" width="10" style="46" customWidth="1"/>
    <col min="19" max="20" width="13.6328125" style="46" customWidth="1"/>
    <col min="21" max="21" width="6.7265625" style="46" customWidth="1"/>
    <col min="22" max="22" width="31.453125" style="46" customWidth="1"/>
    <col min="23" max="23" width="4.7265625" style="46" bestFit="1" customWidth="1"/>
    <col min="24" max="24" width="3.6328125" style="46" customWidth="1"/>
    <col min="25" max="25" width="3.08984375" style="46" bestFit="1" customWidth="1"/>
    <col min="26" max="26" width="3.6328125" style="46" customWidth="1"/>
    <col min="27" max="27" width="8" style="46" bestFit="1" customWidth="1"/>
    <col min="28" max="28" width="3.6328125" style="46" customWidth="1"/>
    <col min="29" max="29" width="3.08984375" style="46" bestFit="1" customWidth="1"/>
    <col min="30" max="30" width="3.6328125" style="46" customWidth="1"/>
    <col min="31" max="32" width="3.08984375" style="46" customWidth="1"/>
    <col min="33" max="33" width="3.453125" style="46" bestFit="1" customWidth="1"/>
    <col min="34" max="34" width="5.90625" style="46" bestFit="1" customWidth="1"/>
    <col min="35" max="35" width="16" style="46" customWidth="1"/>
    <col min="36" max="36" width="2.453125" style="46"/>
    <col min="37" max="37" width="6.08984375" style="46" customWidth="1"/>
    <col min="38" max="47" width="8.36328125" style="46" customWidth="1"/>
    <col min="48" max="16384" width="2.4531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7" t="s">
        <v>182</v>
      </c>
      <c r="N7" s="1229"/>
      <c r="O7" s="1260" t="s">
        <v>126</v>
      </c>
      <c r="P7" s="1262" t="s">
        <v>68</v>
      </c>
      <c r="Q7" s="1264" t="s">
        <v>410</v>
      </c>
      <c r="R7" s="122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8"/>
      <c r="N9" s="1279"/>
      <c r="O9" s="1261"/>
      <c r="P9" s="1263"/>
      <c r="Q9" s="1265"/>
      <c r="R9" s="1274"/>
      <c r="S9" s="1233" t="s">
        <v>99</v>
      </c>
      <c r="T9" s="1268" t="s">
        <v>448</v>
      </c>
      <c r="U9" s="1269" t="s">
        <v>117</v>
      </c>
      <c r="V9" s="1275" t="s">
        <v>76</v>
      </c>
      <c r="W9" s="1227" t="s">
        <v>443</v>
      </c>
      <c r="X9" s="1228"/>
      <c r="Y9" s="1228"/>
      <c r="Z9" s="1228"/>
      <c r="AA9" s="1228"/>
      <c r="AB9" s="1228"/>
      <c r="AC9" s="1228"/>
      <c r="AD9" s="1228"/>
      <c r="AE9" s="1228"/>
      <c r="AF9" s="1228"/>
      <c r="AG9" s="1228"/>
      <c r="AH9" s="1228"/>
      <c r="AI9" s="1239" t="s">
        <v>449</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4"/>
      <c r="S10" s="1233"/>
      <c r="T10" s="1268"/>
      <c r="U10" s="1269"/>
      <c r="V10" s="1276"/>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4.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M7:N9"/>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50" fitToHeight="0" orientation="landscape" verticalDpi="0"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111"/>
  <sheetViews>
    <sheetView view="pageBreakPreview" zoomScale="55" zoomScaleNormal="85" zoomScaleSheetLayoutView="55" zoomScalePageLayoutView="70" workbookViewId="0">
      <selection activeCell="Q12" sqref="Q12"/>
    </sheetView>
  </sheetViews>
  <sheetFormatPr defaultColWidth="2.453125" defaultRowHeight="13"/>
  <cols>
    <col min="1" max="1" width="5.6328125" style="46" customWidth="1"/>
    <col min="2" max="11" width="2.6328125" style="46" customWidth="1"/>
    <col min="12" max="12" width="12.453125" style="46" customWidth="1"/>
    <col min="13" max="13" width="11.7265625" style="46" customWidth="1"/>
    <col min="14" max="14" width="15.90625" style="46" customWidth="1"/>
    <col min="15" max="15" width="31.26953125" style="46" customWidth="1"/>
    <col min="16" max="16" width="31.36328125" style="46" customWidth="1"/>
    <col min="17" max="18" width="11.6328125" style="46" customWidth="1"/>
    <col min="19" max="19" width="9.6328125" style="46" customWidth="1"/>
    <col min="20" max="20" width="13.6328125" style="46" customWidth="1"/>
    <col min="21" max="21" width="6.7265625" style="46" customWidth="1"/>
    <col min="22" max="22" width="4.7265625" style="46" customWidth="1"/>
    <col min="23" max="23" width="3.6328125" style="46" customWidth="1"/>
    <col min="24" max="24" width="3.08984375" style="46" customWidth="1"/>
    <col min="25" max="25" width="3.6328125" style="46" customWidth="1"/>
    <col min="26" max="26" width="8" style="46" customWidth="1"/>
    <col min="27" max="27" width="3.6328125" style="46" customWidth="1"/>
    <col min="28" max="28" width="3.08984375" style="46" customWidth="1"/>
    <col min="29" max="29" width="3.6328125" style="46" customWidth="1"/>
    <col min="30" max="30" width="3.08984375" style="46" customWidth="1"/>
    <col min="31" max="31" width="2.453125" style="46" customWidth="1"/>
    <col min="32" max="32" width="3.453125" style="46" customWidth="1"/>
    <col min="33" max="33" width="5.90625" style="46" customWidth="1"/>
    <col min="34" max="34" width="16.36328125" style="46" customWidth="1"/>
    <col min="35" max="35" width="10.6328125" style="46" customWidth="1"/>
    <col min="36" max="36" width="11.36328125" style="46" customWidth="1"/>
    <col min="37" max="37" width="10.6328125" style="46" customWidth="1"/>
    <col min="38" max="38" width="11.36328125" style="46" customWidth="1"/>
    <col min="39" max="39" width="0.90625" style="46" customWidth="1"/>
    <col min="40" max="40" width="10.7265625" style="46" customWidth="1"/>
    <col min="41" max="16384" width="2.4531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317" t="s">
        <v>528</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○○ケアサービス</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66" t="s">
        <v>471</v>
      </c>
      <c r="B5" s="1267"/>
      <c r="C5" s="1267"/>
      <c r="D5" s="1267"/>
      <c r="E5" s="1267"/>
      <c r="F5" s="1267"/>
      <c r="G5" s="1267"/>
      <c r="H5" s="1267"/>
      <c r="I5" s="1267"/>
      <c r="J5" s="1267"/>
      <c r="K5" s="1267"/>
      <c r="L5" s="1267"/>
      <c r="M5" s="1267"/>
      <c r="N5" s="1267"/>
      <c r="O5" s="603">
        <f>IF(SUM(AH12:AH111)=0,"",SUM(AH12:AH111))</f>
        <v>4597200</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521</v>
      </c>
      <c r="R7" s="1282" t="s">
        <v>410</v>
      </c>
      <c r="S7" s="1284" t="s">
        <v>441</v>
      </c>
      <c r="T7" s="1313" t="s">
        <v>450</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425</v>
      </c>
      <c r="V8" s="1290" t="s">
        <v>442</v>
      </c>
      <c r="W8" s="1291"/>
      <c r="X8" s="1291"/>
      <c r="Y8" s="1291"/>
      <c r="Z8" s="1291"/>
      <c r="AA8" s="1291"/>
      <c r="AB8" s="1291"/>
      <c r="AC8" s="1291"/>
      <c r="AD8" s="1291"/>
      <c r="AE8" s="1291"/>
      <c r="AF8" s="1291"/>
      <c r="AG8" s="1292"/>
      <c r="AH8" s="1264" t="s">
        <v>440</v>
      </c>
      <c r="AI8" s="1286" t="s">
        <v>411</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33"/>
      <c r="U9" s="1289"/>
      <c r="V9" s="1293"/>
      <c r="W9" s="1293"/>
      <c r="X9" s="1293"/>
      <c r="Y9" s="1293"/>
      <c r="Z9" s="1293"/>
      <c r="AA9" s="1293"/>
      <c r="AB9" s="1293"/>
      <c r="AC9" s="1293"/>
      <c r="AD9" s="1293"/>
      <c r="AE9" s="1293"/>
      <c r="AF9" s="1293"/>
      <c r="AG9" s="1294"/>
      <c r="AH9" s="1265"/>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33"/>
      <c r="U10" s="1289"/>
      <c r="V10" s="1293"/>
      <c r="W10" s="1293"/>
      <c r="X10" s="1293"/>
      <c r="Y10" s="1293"/>
      <c r="Z10" s="1293"/>
      <c r="AA10" s="1293"/>
      <c r="AB10" s="1293"/>
      <c r="AC10" s="1293"/>
      <c r="AD10" s="1293"/>
      <c r="AE10" s="1293"/>
      <c r="AF10" s="1293"/>
      <c r="AG10" s="1294"/>
      <c r="AH10" s="1265"/>
      <c r="AI10" s="643" t="s">
        <v>426</v>
      </c>
      <c r="AJ10" s="644" t="s">
        <v>427</v>
      </c>
      <c r="AK10" s="729" t="s">
        <v>523</v>
      </c>
      <c r="AL10" s="743" t="s">
        <v>428</v>
      </c>
    </row>
    <row r="11" spans="1:38" ht="14">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518</v>
      </c>
      <c r="R12" s="505">
        <f>IF(基本情報入力シート!Z33="","",基本情報入力シート!Z33)</f>
        <v>200000</v>
      </c>
      <c r="S12" s="506">
        <f>IF(基本情報入力シート!AA33="","",基本情報入力シート!AA33)</f>
        <v>11.4</v>
      </c>
      <c r="T12" s="764" t="s">
        <v>462</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519</v>
      </c>
      <c r="R13" s="505">
        <f>IF(基本情報入力シート!Z34="","",基本情報入力シート!Z34)</f>
        <v>400000</v>
      </c>
      <c r="S13" s="506">
        <f>IF(基本情報入力シート!AA34="","",基本情報入力シート!AA34)</f>
        <v>10.9</v>
      </c>
      <c r="T13" s="764" t="s">
        <v>462</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518</v>
      </c>
      <c r="R14" s="505">
        <f>IF(基本情報入力シート!Z35="","",基本情報入力シート!Z35)</f>
        <v>2100000</v>
      </c>
      <c r="S14" s="506">
        <f>IF(基本情報入力シート!AA35="","",基本情報入力シート!AA35)</f>
        <v>10.68</v>
      </c>
      <c r="T14" s="764" t="s">
        <v>462</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518</v>
      </c>
      <c r="R15" s="505">
        <f>IF(基本情報入力シート!Z36="","",基本情報入力シート!Z36)</f>
        <v>400000</v>
      </c>
      <c r="S15" s="506">
        <f>IF(基本情報入力シート!AA36="","",基本情報入力シート!AA36)</f>
        <v>10.88</v>
      </c>
      <c r="T15" s="764" t="s">
        <v>462</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519</v>
      </c>
      <c r="R16" s="505">
        <f>IF(基本情報入力シート!Z37="","",基本情報入力シート!Z37)</f>
        <v>2600000</v>
      </c>
      <c r="S16" s="506">
        <f>IF(基本情報入力シート!AA37="","",基本情報入力シート!AA37)</f>
        <v>10.68</v>
      </c>
      <c r="T16" s="764" t="s">
        <v>462</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520</v>
      </c>
      <c r="R17" s="505">
        <f>IF(基本情報入力シート!Z38="","",基本情報入力シート!Z38)</f>
        <v>100000</v>
      </c>
      <c r="S17" s="506">
        <f>IF(基本情報入力シート!AA38="","",基本情報入力シート!AA38)</f>
        <v>10.68</v>
      </c>
      <c r="T17" s="764" t="s">
        <v>462</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Y12:Y111 AA12:AA111 W12:W111 AC12:AC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7" fitToHeight="0" orientation="landscape" verticalDpi="0"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
  <cols>
    <col min="1" max="1" width="21.7265625" style="1" customWidth="1"/>
    <col min="2" max="2" width="20.36328125" style="3" customWidth="1"/>
    <col min="3" max="7" width="6" style="3" customWidth="1"/>
    <col min="8" max="8" width="8.6328125" style="40" customWidth="1"/>
    <col min="9" max="9" width="8.453125" style="40" customWidth="1"/>
    <col min="10" max="10" width="26.90625" style="40" customWidth="1"/>
    <col min="11" max="11" width="29.453125" style="40" bestFit="1" customWidth="1"/>
    <col min="12" max="12" width="65.7265625" style="40" customWidth="1"/>
    <col min="13" max="13" width="8.90625" style="1" customWidth="1"/>
    <col min="14" max="14" width="9.08984375" style="1" customWidth="1"/>
    <col min="15" max="16384" width="9" style="1"/>
  </cols>
  <sheetData>
    <row r="1" spans="1:13" ht="13.5" thickBot="1">
      <c r="A1" s="6" t="s">
        <v>456</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zoomScaleNormal="100" zoomScaleSheetLayoutView="85" workbookViewId="0">
      <selection activeCell="F13" sqref="F13"/>
    </sheetView>
  </sheetViews>
  <sheetFormatPr defaultColWidth="9" defaultRowHeight="13"/>
  <cols>
    <col min="1" max="1" width="21.7265625" style="3" customWidth="1"/>
    <col min="2" max="2" width="20.36328125" style="3" customWidth="1"/>
    <col min="3" max="3" width="29.7265625" style="3" customWidth="1"/>
    <col min="4" max="16384" width="9" style="3"/>
  </cols>
  <sheetData>
    <row r="1" spans="1:7" ht="13.5" thickBot="1">
      <c r="A1" s="6" t="s">
        <v>457</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2022-06-29T04:50:17Z</dcterms:modified>
</cp:coreProperties>
</file>